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8795" windowHeight="12015"/>
  </bookViews>
  <sheets>
    <sheet name="Hoja1" sheetId="1" r:id="rId1"/>
    <sheet name="Hoja2" sheetId="2" r:id="rId2"/>
    <sheet name="Hoja3" sheetId="3" r:id="rId3"/>
  </sheets>
  <definedNames>
    <definedName name="_xlnm._FilterDatabase" localSheetId="0" hidden="1">Hoja1!$A$6:$Z$109</definedName>
  </definedNames>
  <calcPr calcId="125725"/>
</workbook>
</file>

<file path=xl/calcChain.xml><?xml version="1.0" encoding="utf-8"?>
<calcChain xmlns="http://schemas.openxmlformats.org/spreadsheetml/2006/main">
  <c r="T9" i="1"/>
  <c r="U9" s="1"/>
  <c r="V9" s="1"/>
  <c r="T10"/>
  <c r="U10" s="1"/>
  <c r="V10" s="1"/>
  <c r="T11"/>
  <c r="U11" s="1"/>
  <c r="V11" s="1"/>
  <c r="T12"/>
  <c r="U12" s="1"/>
  <c r="V12" s="1"/>
  <c r="T13"/>
  <c r="U13" s="1"/>
  <c r="V13" s="1"/>
  <c r="T14"/>
  <c r="U14" s="1"/>
  <c r="V14" s="1"/>
  <c r="T15"/>
  <c r="U15" s="1"/>
  <c r="V15" s="1"/>
  <c r="T16"/>
  <c r="U16" s="1"/>
  <c r="V16" s="1"/>
  <c r="U17"/>
  <c r="V17" s="1"/>
  <c r="T18"/>
  <c r="U18" s="1"/>
  <c r="V18" s="1"/>
  <c r="T19"/>
  <c r="U19" s="1"/>
  <c r="V19" s="1"/>
  <c r="T20"/>
  <c r="U20" s="1"/>
  <c r="V20" s="1"/>
  <c r="T21"/>
  <c r="U21" s="1"/>
  <c r="V21" s="1"/>
  <c r="T22"/>
  <c r="U22" s="1"/>
  <c r="V22" s="1"/>
  <c r="T23"/>
  <c r="U23" s="1"/>
  <c r="V23" s="1"/>
  <c r="T24"/>
  <c r="U24" s="1"/>
  <c r="V24" s="1"/>
  <c r="T25"/>
  <c r="U25" s="1"/>
  <c r="V25" s="1"/>
  <c r="T26"/>
  <c r="U26" s="1"/>
  <c r="V26" s="1"/>
  <c r="T27"/>
  <c r="U27" s="1"/>
  <c r="V27" s="1"/>
  <c r="T28"/>
  <c r="U28" s="1"/>
  <c r="V28" s="1"/>
  <c r="T29"/>
  <c r="U29" s="1"/>
  <c r="V29" s="1"/>
  <c r="T30"/>
  <c r="U30" s="1"/>
  <c r="V30" s="1"/>
  <c r="T31"/>
  <c r="U31" s="1"/>
  <c r="V31" s="1"/>
  <c r="T32"/>
  <c r="U32" s="1"/>
  <c r="V32" s="1"/>
  <c r="T33"/>
  <c r="U33" s="1"/>
  <c r="V33" s="1"/>
  <c r="T34"/>
  <c r="U34" s="1"/>
  <c r="V34" s="1"/>
  <c r="T35"/>
  <c r="U35" s="1"/>
  <c r="V35" s="1"/>
  <c r="T36"/>
  <c r="U36" s="1"/>
  <c r="V36" s="1"/>
  <c r="T37"/>
  <c r="U37" s="1"/>
  <c r="V37" s="1"/>
  <c r="T38"/>
  <c r="U38" s="1"/>
  <c r="V38" s="1"/>
  <c r="T39"/>
  <c r="U39" s="1"/>
  <c r="V39" s="1"/>
  <c r="T40"/>
  <c r="U40" s="1"/>
  <c r="V40" s="1"/>
  <c r="T41"/>
  <c r="U41" s="1"/>
  <c r="V41" s="1"/>
  <c r="T42"/>
  <c r="U42" s="1"/>
  <c r="V42" s="1"/>
  <c r="T43"/>
  <c r="U43" s="1"/>
  <c r="V43" s="1"/>
  <c r="T44"/>
  <c r="U44" s="1"/>
  <c r="V44" s="1"/>
  <c r="T45"/>
  <c r="U45" s="1"/>
  <c r="V45" s="1"/>
  <c r="T46"/>
  <c r="U46" s="1"/>
  <c r="V46" s="1"/>
  <c r="T47"/>
  <c r="U47" s="1"/>
  <c r="V47" s="1"/>
  <c r="T48"/>
  <c r="U48" s="1"/>
  <c r="V48" s="1"/>
  <c r="T49"/>
  <c r="U49" s="1"/>
  <c r="V49" s="1"/>
  <c r="T50"/>
  <c r="U50" s="1"/>
  <c r="V50" s="1"/>
  <c r="T51"/>
  <c r="U51" s="1"/>
  <c r="V51" s="1"/>
  <c r="T52"/>
  <c r="U52" s="1"/>
  <c r="V52" s="1"/>
  <c r="T53"/>
  <c r="U53" s="1"/>
  <c r="V53" s="1"/>
  <c r="T54"/>
  <c r="U54" s="1"/>
  <c r="V54" s="1"/>
  <c r="T55"/>
  <c r="U55" s="1"/>
  <c r="V55" s="1"/>
  <c r="T56"/>
  <c r="U56" s="1"/>
  <c r="V56" s="1"/>
  <c r="T57"/>
  <c r="U57" s="1"/>
  <c r="V57" s="1"/>
  <c r="T58"/>
  <c r="U58" s="1"/>
  <c r="V58" s="1"/>
  <c r="T59"/>
  <c r="U59" s="1"/>
  <c r="V59" s="1"/>
  <c r="T60"/>
  <c r="U60" s="1"/>
  <c r="V60" s="1"/>
  <c r="T61"/>
  <c r="U61" s="1"/>
  <c r="V61" s="1"/>
  <c r="T62"/>
  <c r="U62" s="1"/>
  <c r="V62" s="1"/>
  <c r="T63"/>
  <c r="U63" s="1"/>
  <c r="V63" s="1"/>
  <c r="T64"/>
  <c r="U64" s="1"/>
  <c r="V64" s="1"/>
  <c r="T65"/>
  <c r="U65" s="1"/>
  <c r="V65" s="1"/>
  <c r="T66"/>
  <c r="U66" s="1"/>
  <c r="V66" s="1"/>
  <c r="T67"/>
  <c r="U67" s="1"/>
  <c r="V67" s="1"/>
  <c r="T68"/>
  <c r="U68" s="1"/>
  <c r="V68" s="1"/>
  <c r="T69"/>
  <c r="U69" s="1"/>
  <c r="V69" s="1"/>
  <c r="T70"/>
  <c r="U70" s="1"/>
  <c r="V70" s="1"/>
  <c r="T71"/>
  <c r="U71" s="1"/>
  <c r="V71" s="1"/>
  <c r="T72"/>
  <c r="U72" s="1"/>
  <c r="V72" s="1"/>
  <c r="T73"/>
  <c r="U73" s="1"/>
  <c r="V73" s="1"/>
  <c r="T74"/>
  <c r="U74" s="1"/>
  <c r="V74" s="1"/>
  <c r="T75"/>
  <c r="U75" s="1"/>
  <c r="V75" s="1"/>
  <c r="T76"/>
  <c r="U76" s="1"/>
  <c r="V76" s="1"/>
  <c r="T77"/>
  <c r="U77" s="1"/>
  <c r="V77" s="1"/>
  <c r="T78"/>
  <c r="U78" s="1"/>
  <c r="V78" s="1"/>
  <c r="U79"/>
  <c r="V79" s="1"/>
  <c r="T80"/>
  <c r="U80" s="1"/>
  <c r="V80" s="1"/>
  <c r="T81"/>
  <c r="U81" s="1"/>
  <c r="V81" s="1"/>
  <c r="T82"/>
  <c r="U82" s="1"/>
  <c r="V82" s="1"/>
  <c r="T83"/>
  <c r="U83" s="1"/>
  <c r="V83" s="1"/>
  <c r="T84"/>
  <c r="U84" s="1"/>
  <c r="V84" s="1"/>
  <c r="T85"/>
  <c r="U85" s="1"/>
  <c r="V85" s="1"/>
  <c r="T86"/>
  <c r="U86" s="1"/>
  <c r="V86" s="1"/>
  <c r="T87"/>
  <c r="U87" s="1"/>
  <c r="V87" s="1"/>
  <c r="T88"/>
  <c r="U88" s="1"/>
  <c r="V88" s="1"/>
  <c r="T89"/>
  <c r="U89" s="1"/>
  <c r="V89" s="1"/>
  <c r="T90"/>
  <c r="U90" s="1"/>
  <c r="V90" s="1"/>
  <c r="T91"/>
  <c r="U91" s="1"/>
  <c r="V91" s="1"/>
  <c r="T92"/>
  <c r="U92" s="1"/>
  <c r="V92" s="1"/>
  <c r="T93"/>
  <c r="U93" s="1"/>
  <c r="V93" s="1"/>
  <c r="T94"/>
  <c r="U94" s="1"/>
  <c r="V94" s="1"/>
  <c r="T95"/>
  <c r="U95" s="1"/>
  <c r="V95" s="1"/>
  <c r="T96"/>
  <c r="U96" s="1"/>
  <c r="V96" s="1"/>
  <c r="T97"/>
  <c r="U97" s="1"/>
  <c r="V97" s="1"/>
  <c r="T98"/>
  <c r="U98" s="1"/>
  <c r="V98" s="1"/>
  <c r="T99"/>
  <c r="U99" s="1"/>
  <c r="V99" s="1"/>
  <c r="T100"/>
  <c r="U100" s="1"/>
  <c r="V100" s="1"/>
  <c r="T101"/>
  <c r="U101" s="1"/>
  <c r="V101" s="1"/>
  <c r="T102"/>
  <c r="U102" s="1"/>
  <c r="V102" s="1"/>
  <c r="T103"/>
  <c r="U103" s="1"/>
  <c r="V103" s="1"/>
  <c r="T104"/>
  <c r="U104" s="1"/>
  <c r="V104" s="1"/>
  <c r="T105"/>
  <c r="U105" s="1"/>
  <c r="V105" s="1"/>
  <c r="T106"/>
  <c r="U106" s="1"/>
  <c r="V106" s="1"/>
  <c r="T107"/>
  <c r="U107" s="1"/>
  <c r="V107" s="1"/>
  <c r="T108"/>
  <c r="U108" s="1"/>
  <c r="V108" s="1"/>
  <c r="T109"/>
  <c r="U109" s="1"/>
  <c r="V109" s="1"/>
  <c r="T8"/>
  <c r="U8" s="1"/>
  <c r="V8" s="1"/>
  <c r="G43"/>
  <c r="G42"/>
  <c r="G41"/>
  <c r="G40"/>
  <c r="G39"/>
  <c r="G38"/>
  <c r="G37"/>
  <c r="G36"/>
  <c r="G35"/>
  <c r="G34"/>
  <c r="G33"/>
  <c r="G32"/>
  <c r="G31"/>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30"/>
  <c r="G29"/>
  <c r="G28"/>
  <c r="G27"/>
  <c r="G26"/>
  <c r="G25"/>
  <c r="G24"/>
  <c r="G23"/>
  <c r="G22"/>
  <c r="G21"/>
  <c r="G20"/>
  <c r="G19"/>
  <c r="G18"/>
  <c r="G17"/>
  <c r="G16"/>
  <c r="G15"/>
  <c r="G14"/>
  <c r="G13"/>
  <c r="G12"/>
  <c r="G11"/>
  <c r="G10"/>
  <c r="G9"/>
  <c r="G8"/>
</calcChain>
</file>

<file path=xl/sharedStrings.xml><?xml version="1.0" encoding="utf-8"?>
<sst xmlns="http://schemas.openxmlformats.org/spreadsheetml/2006/main" count="950" uniqueCount="394">
  <si>
    <t>PROCESO</t>
  </si>
  <si>
    <t>META PLAN DE DESARROLLO DISTRITAL</t>
  </si>
  <si>
    <t>META PLAN DE ACCIÓN
2017</t>
  </si>
  <si>
    <t xml:space="preserve">ACTIVIDAD </t>
  </si>
  <si>
    <t>RESPONSABLE</t>
  </si>
  <si>
    <t>PONDERADO %</t>
  </si>
  <si>
    <t>META ANUAL</t>
  </si>
  <si>
    <t>ÁREA</t>
  </si>
  <si>
    <t>IDEP</t>
  </si>
  <si>
    <t>TIPO DE META</t>
  </si>
  <si>
    <t>UNIDAD DE MEDIDA</t>
  </si>
  <si>
    <t>CANTIDAD</t>
  </si>
  <si>
    <t>1. DIVULGACIÓN Y COMUNICACIÓN</t>
  </si>
  <si>
    <t>1 Sistema de seguimiento a la política educativa distrital en los contextos escolares ajustado e implementado</t>
  </si>
  <si>
    <t xml:space="preserve">Desarrollar 1 estrategia de comunicación, socialización y divulgación  </t>
  </si>
  <si>
    <t>Ejecutar proyectos Editoriales. Componente 1</t>
  </si>
  <si>
    <t>Profesional especializado 222-05</t>
  </si>
  <si>
    <t>Constante</t>
  </si>
  <si>
    <t>Publicaciones</t>
  </si>
  <si>
    <t>Desarrollar 1 estrategia de Comunicación, socialización y divulgación</t>
  </si>
  <si>
    <t>Realizar actividades de socialización y divulgación:Componente 1</t>
  </si>
  <si>
    <t>Subdirectora Académica</t>
  </si>
  <si>
    <t>Nivel de Avance</t>
  </si>
  <si>
    <t>Realizar actividades de prensa: Componente 1</t>
  </si>
  <si>
    <t>3 Centros de Innovación que dinamizan las estrategias y procesos de la Red de Innovación del Maestro.</t>
  </si>
  <si>
    <t>Desarrollar 1 estrategia de comunicación, socialización y divulgación de la cualificación, investigación e innovación docente: Comunidades de saber y de práctica pedagógica</t>
  </si>
  <si>
    <t>Ejecutar proyectos editoriales componente 2</t>
  </si>
  <si>
    <t>Realizar actividades de socialización y  divulgación.Componente 2</t>
  </si>
  <si>
    <t>Realizar actividades de documentación  información y memoria institucional componente 2</t>
  </si>
  <si>
    <t>Realizar actividades de prensa Componente 2</t>
  </si>
  <si>
    <t xml:space="preserve">Realizar actividades de "Reconocimiento Docente" </t>
  </si>
  <si>
    <t>Profesional Universitario 219-01</t>
  </si>
  <si>
    <t>Sumatoria</t>
  </si>
  <si>
    <t>Resolución Premio</t>
  </si>
  <si>
    <t>Sostener el 100% la implementación del Sistema Integrado de Gestión</t>
  </si>
  <si>
    <t xml:space="preserve">Sostenibilidad del SIG en el ámbito de los subsistemas de Calidad, Control Interno, Seguridad de la Información y Gestión Documental y Archivo  </t>
  </si>
  <si>
    <t>Subdirección Académica</t>
  </si>
  <si>
    <t>Matriz Plan de Mejoramiento</t>
  </si>
  <si>
    <t>2. DIRECCIÓN Y PLANEACIÓN</t>
  </si>
  <si>
    <t>Oficina Asesora de Planeación</t>
  </si>
  <si>
    <t xml:space="preserve">Consolidar y realizar seguimiento trimestral  del POA institucional </t>
  </si>
  <si>
    <t>POA</t>
  </si>
  <si>
    <t xml:space="preserve">Formulación del Anteproyecto de Presupuesto 2017 -Inversión </t>
  </si>
  <si>
    <t>Anteproyecto de Presupuesto aprobado</t>
  </si>
  <si>
    <t>Elaboración, actualización, ejecución y seguimiento al Plan de Adquisiciones</t>
  </si>
  <si>
    <t>Seguimientos en Comité Directivo</t>
  </si>
  <si>
    <t xml:space="preserve">Seguimiento y diligenciamiento mensual del PMR </t>
  </si>
  <si>
    <t>PMR</t>
  </si>
  <si>
    <t xml:space="preserve">Seguimiento al Plan de Acción </t>
  </si>
  <si>
    <t>Seguimiento y diligenciamiento trimestral de SEGPLAN</t>
  </si>
  <si>
    <t>SEGPLAN</t>
  </si>
  <si>
    <t>1</t>
  </si>
  <si>
    <t>Elaborar Informe de Gestión 2017</t>
  </si>
  <si>
    <t>Informe de Gestión Semestral</t>
  </si>
  <si>
    <t>2</t>
  </si>
  <si>
    <t>3. MEJORAMIENTO INTEGRAL Y CONTINUO</t>
  </si>
  <si>
    <t>Consolidar trimestalmente matriz de indicadores</t>
  </si>
  <si>
    <t>Matriz de Indicadores</t>
  </si>
  <si>
    <t>Elaborar Balance Social 2017</t>
  </si>
  <si>
    <t>Balance Social</t>
  </si>
  <si>
    <t>Realizar sensibilizaciones sobre SIG, Autocontrol  y Administración del Riesgo</t>
  </si>
  <si>
    <t>Sensibilizaciones</t>
  </si>
  <si>
    <t xml:space="preserve">Revisar y actualizar los procesos misionales del IDEP </t>
  </si>
  <si>
    <t>Oficina Asesora de Planeación- Subdirección Académica</t>
  </si>
  <si>
    <t>Incremental</t>
  </si>
  <si>
    <t>Procesos actualizados</t>
  </si>
  <si>
    <t>Realizar ejercicio de referenciación competitiva</t>
  </si>
  <si>
    <t>Ejercicio de referenciación aplicado</t>
  </si>
  <si>
    <t>4. ESTUDIOS</t>
  </si>
  <si>
    <t xml:space="preserve">Realizar 3 estudios en Escuela currículo y pedagogía, educación y políticas públicas y cualificación docentes
</t>
  </si>
  <si>
    <t>Documento</t>
  </si>
  <si>
    <t>Estudio Educación y Polìticas Publicas: Abordaje de Maternidad y Paternidad</t>
  </si>
  <si>
    <t>Asesor 105-03</t>
  </si>
  <si>
    <t>Estudio Educación y Polìticas Publicas: Sistema de Monitoreo de los Estandares de Calidad en Educación inicial</t>
  </si>
  <si>
    <t>Realizar 3 estudios en Escuela Currículo y Pedagogía, Educación y Políticas Públicas y Cualificación Docente del componente de Cualificación, investigación e innovación docente: Comunidades de saber y de práctica pedagógica</t>
  </si>
  <si>
    <t>Estudio Escuela Curriculo y Pedagogía prácticas de evaluación componente 2</t>
  </si>
  <si>
    <t>Profesional especializado 222-06</t>
  </si>
  <si>
    <t>Estudio cualificación Docente: Transmedia Educativa</t>
  </si>
  <si>
    <t>Asesor 105-02</t>
  </si>
  <si>
    <t>Estudio cualificación Docente: Desarrollo de la estrategia del ser</t>
  </si>
  <si>
    <t>Profesional especializado 222-07</t>
  </si>
  <si>
    <t>Estudio Sistema de seguimiento a la política educativa distrital en los contextos escolares -Fase 2</t>
  </si>
  <si>
    <t>5. DISEÑOS</t>
  </si>
  <si>
    <t>Diseño del Sistema de seguimiento a la política educativa distrital en los contextos escolares - Fase 2.</t>
  </si>
  <si>
    <t>Definicion metodologíca y conceptual del componente 1</t>
  </si>
  <si>
    <t>Diseño de la Estrategia de cualificación, investigación e innovación docente: comunidades de saber y de práctica pedagógica - Fase 2</t>
  </si>
  <si>
    <t>Definicion metodologíca y conceptual del componente 2</t>
  </si>
  <si>
    <t>6. ESTRATEGÍAS</t>
  </si>
  <si>
    <t>Estudio de la  Estrategia de cualificación, investigación e innovación docente: comunidades de saber y de práctica pedagógica</t>
  </si>
  <si>
    <t>7. GESTIÓN DOCUMENTAL</t>
  </si>
  <si>
    <t>Realizar un diagnóstico documental</t>
  </si>
  <si>
    <t>Olga Lucia Bonilla - Profesional Especializado Gestión Documental</t>
  </si>
  <si>
    <t>Diagnóstico</t>
  </si>
  <si>
    <t xml:space="preserve">Ajustar del Programa de Gestión Documental - PGD </t>
  </si>
  <si>
    <t>Programa PGD</t>
  </si>
  <si>
    <t>Revisión y ajuste de dos (2) procedimientos existentes según  la norma técnica  NTD 001:2011</t>
  </si>
  <si>
    <t>Procedimientos ajustados</t>
  </si>
  <si>
    <t>Elaboración de las tablas de retención documental del IDEP con sus anexos</t>
  </si>
  <si>
    <t>Tablas de Retención elaboradas</t>
  </si>
  <si>
    <t>8. GESTIÓN CONTRACTUAL</t>
  </si>
  <si>
    <t>Atender el 100% de las solicitudes de contratación radicadas.</t>
  </si>
  <si>
    <t>Oficina Asesora Jurídica</t>
  </si>
  <si>
    <t>Demanda</t>
  </si>
  <si>
    <t>Minutas elaboradas</t>
  </si>
  <si>
    <t>Realizar Comités de Contratación.</t>
  </si>
  <si>
    <t>Comités realizados</t>
  </si>
  <si>
    <t>9. GESTIÓN JURIDICA</t>
  </si>
  <si>
    <t>Realizar Comités de Conciliación.</t>
  </si>
  <si>
    <t>Proyección y elaboración de respuestas a derechos de petición y requerimientos de Concejo y organismos de control.</t>
  </si>
  <si>
    <t>Respuesta a derechos de petición y solicitudes de información</t>
  </si>
  <si>
    <t>Contestación y sustanciación de procesos judiciales  (Activa - Pasiva).</t>
  </si>
  <si>
    <t>Respuesta a acciones de tutela / Actuaciones judiciales</t>
  </si>
  <si>
    <t>10. ATENCIÓN AL USUARIO</t>
  </si>
  <si>
    <t>Revisar y ajustar el mapa de  usuarios y partes interesadas del IDEP</t>
  </si>
  <si>
    <t>Usuarios y partes interesadas definidas</t>
  </si>
  <si>
    <t xml:space="preserve">Elaborar la estrategía de racionalización del OPA "Postulación publicación(es) de un artículo en la Revista Educación y Ciudad o en el Magazín Aula Urbana)" </t>
  </si>
  <si>
    <t>Oficina Asesora de Planeación -Subdirección Académica</t>
  </si>
  <si>
    <t xml:space="preserve">Estrategia </t>
  </si>
  <si>
    <t>Consolidar los resultados de la encuesta de  medición de la satisfacción y la identificación de necesidades y expectativas de los usuarios y analizar la información para la toma de decisiones.</t>
  </si>
  <si>
    <t>Informe</t>
  </si>
  <si>
    <t>Revisar y ajustar  el portafolio de servicios del IDEP</t>
  </si>
  <si>
    <t>Portafolio ajustado</t>
  </si>
  <si>
    <t>Realizar el reporte de atención de las  PQRS que se generen en el Instituto</t>
  </si>
  <si>
    <t>Bethy Blanco Sandoval-Auxiliar Administrativo</t>
  </si>
  <si>
    <t>Reportes</t>
  </si>
  <si>
    <t>Revisar el proceso "Atención al Usuario"</t>
  </si>
  <si>
    <t xml:space="preserve">Subdirección Administrativa, Financiera y de Control Disciplinario - Subdirección Académica </t>
  </si>
  <si>
    <t>Proceso ajustado</t>
  </si>
  <si>
    <t>Verificar y actualizar requerimientos de  la  Matriz 1712 de 2014 "Ley de Transparencia y Acceso a la Información"</t>
  </si>
  <si>
    <t>Matriz 1712</t>
  </si>
  <si>
    <t>Subdirección Administrativa, Financiera y de Control Disciplinario</t>
  </si>
  <si>
    <t>11. GESTIÓN DE RECURSOS FÍSICOS</t>
  </si>
  <si>
    <t xml:space="preserve">Sostenibilidad del SIG en el ámbito de los subsistemas de la Gestión Ambiental, seguridad y salud en el trabajo, y la Responsabilidad Social </t>
  </si>
  <si>
    <t>Coordinar y ejecutar las adquisiciones  de bienes y servicios del rubro de funcionamiento y demás gastos asociados a  Servicios Generales</t>
  </si>
  <si>
    <t>Lilia Amparo Correa Moreno - Profesional universitario Servicios Generales</t>
  </si>
  <si>
    <t>Contratos</t>
  </si>
  <si>
    <t>Administrar los inventarios (Plan de inventario finalizado 2016 y plan de inventario 2017) y almacén según la normatividad vigente y aplicativos del Instituto.</t>
  </si>
  <si>
    <t xml:space="preserve">Plan de Inventarios </t>
  </si>
  <si>
    <t>Elaborar los diferentes informes a entes internos y externos que se requieran según el propósito del cargo.</t>
  </si>
  <si>
    <t>Informes</t>
  </si>
  <si>
    <t xml:space="preserve">Revisar el proceso "Gestión de Recursos Fisicos" </t>
  </si>
  <si>
    <t xml:space="preserve">Seguimiento del Plan Integrado de Gestión Ambiental - PIGA  vigencia 2017.
</t>
  </si>
  <si>
    <t>Mario Sergio García -Referente PIGA</t>
  </si>
  <si>
    <t>PIGA</t>
  </si>
  <si>
    <t xml:space="preserve">Seguimiento al Plan de Acción para el aprovechamiento de residuos - PAI- ante la Unidad Administrativa Especial de Servicios Públicos  vigencia 2017
</t>
  </si>
  <si>
    <t>PAI</t>
  </si>
  <si>
    <t>12.  GESTIÓN TECNOLÓGICA</t>
  </si>
  <si>
    <t>Finalizar el Diagnóstico del Subsistema de Seguridad de la Información</t>
  </si>
  <si>
    <t>Área de Sistemas - Oficina Asesora de Planeación</t>
  </si>
  <si>
    <t>Formular el plan de acción del Subsistema de Seguridad de la Información</t>
  </si>
  <si>
    <t>Plan de Acción</t>
  </si>
  <si>
    <t>Revisar el proceso "Gestión Tecnológica"</t>
  </si>
  <si>
    <t>Realizar acciones de sensibilización, socialización y control para promover el uso adecuado y permanente de los dispositivos para el control de acceso biometrico</t>
  </si>
  <si>
    <t>Acciones</t>
  </si>
  <si>
    <t>3</t>
  </si>
  <si>
    <t>13. GESTIÓN DEL TALENTO HUMANO</t>
  </si>
  <si>
    <t>Planear, formular, ejecutar y evaluar el PIC  de la vigencia 2017</t>
  </si>
  <si>
    <t>Nelba Faride Beltran  -Profesional Universitario Talento Humano</t>
  </si>
  <si>
    <t>PIC</t>
  </si>
  <si>
    <t>Planear, formular, ejecutar y evaluar el Plan de Bienestar e Incentivos 2017</t>
  </si>
  <si>
    <t>Plan de Bienestar</t>
  </si>
  <si>
    <t xml:space="preserve">Elaborar  e implementar  Programa de Seguridad y Salud en el trabajo </t>
  </si>
  <si>
    <t>Mario Sergio García -Referente SGSST</t>
  </si>
  <si>
    <t xml:space="preserve">Programa de Seguridad y Salud en el Trabajo </t>
  </si>
  <si>
    <t>Cumplir con el Plan de Inducción y reinducción</t>
  </si>
  <si>
    <t>Jornada Reinducción</t>
  </si>
  <si>
    <t xml:space="preserve">Realizar todas las actividades del procedimiento de liquidación de la nómina y parafiscales </t>
  </si>
  <si>
    <t>Nómina mensual</t>
  </si>
  <si>
    <t>Coordinar  el procedimiento de Evaluación del desempeño de funcionarios de carrera y en periodo de prueba</t>
  </si>
  <si>
    <t>Evaluación del Desempeño</t>
  </si>
  <si>
    <t>Gestionar  los requerimientos de recurso humano Bonos Pensionales, Certificaciones, informes interno y externos, Manuales de Funciones.</t>
  </si>
  <si>
    <t>Requerimientos</t>
  </si>
  <si>
    <t>Revisar el proceso "Gestión del Talento Humano"</t>
  </si>
  <si>
    <t>14. GESTIÓN FINANCIERA</t>
  </si>
  <si>
    <t>Administrar la ejecución presupuestal por medio del seguimiento, control y registro del (CDP, RP y Giro), al igual que las medidas de contingencia necesarias para garantizar la oportuna prestación de los servicios.</t>
  </si>
  <si>
    <t>Paulo Leguizamon Vargas - Profesional Especializado Presupuesto</t>
  </si>
  <si>
    <t>CDP / RP / Giros Presupuestales / Traslados Presupuestales.</t>
  </si>
  <si>
    <t>Reporte a internos y externos de  la programación, ejecución y cierre presupuestal.</t>
  </si>
  <si>
    <t>Coordinar el cierre presupuestal de la vigencia con las áreas tesoral, contable, supervisores de contratos y dependencias responsables de la información presupuestal.</t>
  </si>
  <si>
    <t>Proceso cierre presupuestal</t>
  </si>
  <si>
    <t>Coordinar actividades relacionadas con anteproyecto vigencia 2017</t>
  </si>
  <si>
    <t>Anteproyecto de Presupuesto</t>
  </si>
  <si>
    <t>Apoyo y consolidación en la elaboración del PAC anual y consolidación de la reprogramación del  PAC mensual, de acuerdo a la necesidades de los supervisores, realizando en el sistema SISPAC los respectivos ajustes.</t>
  </si>
  <si>
    <t>Juan Francisco Salcedo - Profesional EspecializadoTesorería</t>
  </si>
  <si>
    <t>PAC</t>
  </si>
  <si>
    <t>Pagos nómina, proveedores y  contratistas</t>
  </si>
  <si>
    <t>Ordenes de Pago</t>
  </si>
  <si>
    <t>Realizar  conciliaciones bancarias y conciliaciones de ingresos y de gastos.</t>
  </si>
  <si>
    <t>Conciliaciones</t>
  </si>
  <si>
    <t>Presentar informe indicadores financieros.</t>
  </si>
  <si>
    <t xml:space="preserve">Oswaldo Gómez Lozano - Profesional Especializado Contabilidad </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</si>
  <si>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</si>
  <si>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</si>
  <si>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</si>
  <si>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</si>
  <si>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</si>
  <si>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</si>
  <si>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Ejecutar las actividades de la vigencia 2017 del plan de acción para la implementación del nuevo marco normativo contable (NIIF) en el IDEP</t>
  </si>
  <si>
    <t xml:space="preserve">Plan de Acción </t>
  </si>
  <si>
    <t>Carlos German Plazas Bonilla-Subdirector Administrativo, Financiero y de Control Disciplinario</t>
  </si>
  <si>
    <t>Revisar el  proceso "Gestión Financiera"</t>
  </si>
  <si>
    <t>Reporte de información tributaria exógena</t>
  </si>
  <si>
    <t>4</t>
  </si>
  <si>
    <t>Realizar el seguimiento y  conciliación de la informacion financiera entre áreas</t>
  </si>
  <si>
    <t>Abdonina Guevara Rodriguez -Técnico Operativo</t>
  </si>
  <si>
    <t>Reportes a través de correo electronico</t>
  </si>
  <si>
    <t>10</t>
  </si>
  <si>
    <t>15. CONTROL INTERNO DISCIPLINARIO</t>
  </si>
  <si>
    <t xml:space="preserve">Elaborar y ejecutar el plan de acción del proceso "Control Interno Disciplinario" </t>
  </si>
  <si>
    <t>Plan de Acción Proceso</t>
  </si>
  <si>
    <t>16. EVALUACIÓN Y SEGUIMIENTO</t>
  </si>
  <si>
    <t>Ejecutar  las actividades derivadas de los ejercicios de Auditoría interna a los procesos, programadas para cada periodo por la OCI.</t>
  </si>
  <si>
    <t>Diana Karina Ruiz Perilla - Jefe Oficina de Control Interno</t>
  </si>
  <si>
    <t>Porcentaje</t>
  </si>
  <si>
    <t>Ejecutar  las actividades derivadas de los ejercicios de Auditoría especiales o eventuales, programadas para cada periodo por la OCI.</t>
  </si>
  <si>
    <t>Realizar las actividades del rol de asesoría y acompañamiento y el rol  relación con entes externos solicitadas a la OCI.</t>
  </si>
  <si>
    <t>Emitir y presentar los Informes a Entes de Control de acuerdo a los lineamientos normativos y legales vigentes.</t>
  </si>
  <si>
    <t>Realizar las actividades encaminadas al seguimiento de la administración de riesgos del IDEP y al fortalecimiento de la cultura del autocontrol.</t>
  </si>
  <si>
    <t>Realizar el seguimiento a los Planes de Mejoramiento de la entidad (por procesos y derivado de la Auditoría de Regularidad).</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</si>
  <si>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</si>
  <si>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</si>
  <si>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</si>
  <si>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</si>
  <si>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</si>
  <si>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</si>
  <si>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</si>
  <si>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</si>
  <si>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</si>
  <si>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PRIMER TRIMESTRE</t>
  </si>
  <si>
    <t>SEGUNDO TRIMESTRE</t>
  </si>
  <si>
    <t>TERCER TRIMESTRE</t>
  </si>
  <si>
    <t>CUARTO TRIMESTRE</t>
  </si>
  <si>
    <t>DEMANDA PRESENTADA EN EL AÑO</t>
  </si>
  <si>
    <t>Matriz Plan de Mejoramiento- Proceso DIP</t>
  </si>
  <si>
    <t>Se realizó seguimiento al plan de mejoramiento del proceso DIP,con corte 31 de marzo de 2017</t>
  </si>
  <si>
    <t>POA 2017</t>
  </si>
  <si>
    <t>Se consolidó el Plan Operativo Anual del Instituto y se realizó seguimiento con cnorte al 31 de marzo de 2017</t>
  </si>
  <si>
    <t>N.A</t>
  </si>
  <si>
    <t>No aplica para el trimestre</t>
  </si>
  <si>
    <t xml:space="preserve">Actas de Comité Directivo 31 de enero, 14 de febrero, 02, 13 y 28 de marzo  de 2017 </t>
  </si>
  <si>
    <t xml:space="preserve">Se realizó seguimiento al Plan de Adquisiciones en los Comités Directivos del 31 de enero, 14 de febrero, 02, 13 y 28 de marzo de 2017 </t>
  </si>
  <si>
    <t>Reportes PMR diciembre 2016, enero y  febrero 2017</t>
  </si>
  <si>
    <t>Se realizó seguimiento y se diligenció la  información correspondiente a indicadores (objetivos  y productos) y giros del Instituto en la herramienta Productos, Metas y Resultados-  PMR , para los meses de diciembre de 2016, febrero y marzo de 2017.</t>
  </si>
  <si>
    <t>Acta Comité Directivo 16 de Enero de 2017</t>
  </si>
  <si>
    <t>Se revisó el Plan de Acción de la vigencia 2017 en el Comité Directivo del 16 de enero de 2017</t>
  </si>
  <si>
    <t>Reporte SEGPLAN 4to Trimestre 2016</t>
  </si>
  <si>
    <t>En el mes de enero de 2017se realizó seguimiento y diligenciamiento de  indicadores plan, metas del proyecto, actividades y presupuesto de inversión correspondiente al 4to trimestre de 2016.</t>
  </si>
  <si>
    <t>Matriz de Indicadores consolidada con seguimiento a 31 de Marzo 2017 publicada en página Web de la Entidad.</t>
  </si>
  <si>
    <t>Para el corte a marzo 31 de 2017 se ajustaron hojas de vida de indicador para los procesos DIC, DIP, MIC, Estudios, Diseños y Estrategias. Los indicadores fueron consolidados para realizar el reporte de seguimiento trimestral, fueron enviados a las dependencias o lideres de procesos para el reporte de información a través de correo electrónico.</t>
  </si>
  <si>
    <t>No se ha presentado dificultades en el proyecto</t>
  </si>
  <si>
    <t>Actas de Reunión de Mesas de Trabajo con la Subdirectora Académica, los profesionales del área Misional, Emiliano Briceño y Paola Waldrón Profesionales responsables del Contrato de documentación de Procesos.</t>
  </si>
  <si>
    <t>Para el mes de Marzo de 2017, se realizó el levantamiento de los Procesos Misionales de Desarrollo Pedagógico y de Investigación en mesas de trabajo con la Subdirección Académica y la OAP. Se contrato un profesional en documentación de procesos y calidad para realizar la labor y de acuerdo con el cronograma se cumplió con los resultados previstos y las fechas establecidas.</t>
  </si>
  <si>
    <t xml:space="preserve">Seguimiento realizado al plan de mejoramiento por procesos en Google Drive de acuerdo con los parámetros impartidos por la OCI </t>
  </si>
  <si>
    <t>Se da cumplimiento a las acciones establecidas en el plan de mejoramiento por procesos para el primer trimestre de 2017.</t>
  </si>
  <si>
    <t>formato para el Diagnostico integral de Archivos</t>
  </si>
  <si>
    <t xml:space="preserve">se diseño el formato para el levantamiento de información.
Se levanto información del Archivo central  </t>
  </si>
  <si>
    <t>se reviso el Programa de Gestión Documental publicado en la pagina</t>
  </si>
  <si>
    <t xml:space="preserve">Se revisaron  dos (2) procedimientos </t>
  </si>
  <si>
    <t>TRD_V1</t>
  </si>
  <si>
    <t>se elaboro V1 de Tablas de Retención Documental, de acuerdo con los procedimientos vigentes.
Se realizaron 5 mesas de trabajo con las dependencias para definir series documentales</t>
  </si>
  <si>
    <t>Actualización de procedimientos misionales</t>
  </si>
  <si>
    <t>Contratos perfeccionados
Expedientes contractuales</t>
  </si>
  <si>
    <t>Durante el primer trimestre del 2017, se presentaron 42 solicitudes de contratación, bajo la modalidad directa, las cuales fueron atendidas en su totalidad</t>
  </si>
  <si>
    <t>En este trimestre no se presentaron dificultades ni medidas correctivas.</t>
  </si>
  <si>
    <t>Actas de Comité de Contratación</t>
  </si>
  <si>
    <t>Durante el primer trimestre del 2017, la OAJ celebró todos los comités de contratación, en las siguientes fechas 17 de enero, 13 de febrero, 7 de marzo de 2017. ES de anotar que se realizó un comité extraordinario el 1 de febrero de 2017 para aprobar modificación al plan de adquisiciones.</t>
  </si>
  <si>
    <t>Seguimiento del líder del proceso en el Plan de Mejoramiento por procesos</t>
  </si>
  <si>
    <t>Durante el primer trimestre del 2017,  la OAJ realizó el seguimiento correspondiente al Plan de Mejoramiento para el proceso contractual. Es de anotar que existen 5 hallazgos abiertos, no obstante en el mes de febrero de 2017 se presentaron las acciones para el cierre de 4 de ellos, se está a la espera que Control Interno realice el nuevo seguimiento que se llevará a cabo el 17 de abril de 2017, para cerrar las mismas. La acción que queda abierta está en proceso de cierre, toda vez, que es sólo está pendiente la firma del acta de liquidación del convenio 106 de 2014 celebrado con la OEI</t>
  </si>
  <si>
    <t>Actas de Comité de Conciliación</t>
  </si>
  <si>
    <t xml:space="preserve">Durante el primer trimestre del 2017, la OAJ celebró todos los comités de conciliación.  (1 comité en el mes de enero, 2 comités en el mes de febrero y 2 en el mes de marzo) </t>
  </si>
  <si>
    <t>Respuestas a derecho de petición radicadas en el Sistema SIAFI</t>
  </si>
  <si>
    <t>Durante el primer trimestre del 2017, se presentaron 38 solicitudes de derechos de petición,  las cuales fueron atendidos en su totalidad</t>
  </si>
  <si>
    <t>Actuaciones realizadas enero - marzo de 2017
Expediente del proceso
Actas Comité de Conciliación.</t>
  </si>
  <si>
    <r>
      <t xml:space="preserve">En el I trimestre del año 2017, se adenlantaron  4 actuaciones que impulsaron el proceso Ejecutivo Singular de Mayor Cuantía, adelantando en contra de María Magdalena Morales Sarmiento, que cursa en el Juzgado Tercero Civil de Ejecución del Circuito de Bogotá, bajo el numero Nº 2004 – 00576. </t>
    </r>
    <r>
      <rPr>
        <b/>
        <sz val="8"/>
        <rFont val="Arial"/>
        <family val="2"/>
      </rPr>
      <t/>
    </r>
  </si>
  <si>
    <t>Se avanzó en la estructuración del mapa de usuarios y partes interesadas, obteniendo una propuetsa, la cual esttá siendo revisada por la Subdirección Académica</t>
  </si>
  <si>
    <t>Informes publicados en la web</t>
  </si>
  <si>
    <t>Matriz 1712 de 2014 "Ley de Transparencia y Acceso a la Información"</t>
  </si>
  <si>
    <t>Se revisaron los requerimientos  de la ley 1712 en cuanto a los  Activos de Informacion los cuales a la fecha se encuentran actualizados. 
Las Tablas de Retencion documental se encuentran en proceso de actualizacion y ajuste conforme la actualizacion de procedimikentos en el Instituto</t>
  </si>
  <si>
    <t>Seguimiento del Líder - Matriz de Cumplimiento</t>
  </si>
  <si>
    <t>Durante el primer trimestre del 2017, la OAJ presentó el seguimiento correspondiente a la matriz de cumplimiento tal y como se evidencia en el archivo compartido por la Oficina de Control Interno. Último seguimiento 29 de marzo de 2017. Es de anotar que lo que se encuentra bajo la responsabilidad de la Oficina está al día.</t>
  </si>
  <si>
    <t>Expedientes Contractuales</t>
  </si>
  <si>
    <t>Suscripción de los contratos:
1. Arrendamientos de Oficinas 402A-Cto. 22-2017
2. Arrendamientos de Oficinas 402B-Cto. 25-2017
3 Arrendamientos de Oficinas 805-Cto. 23-2017
4. Arrendamientos de Oficinas 806-Cto. 24-2017</t>
  </si>
  <si>
    <t>Expedientes Contractuales
Arhivo de Gestión Area de Servicios Generales
Oficina Control Interno</t>
  </si>
  <si>
    <t>Informe Austeridad vigencia 2016
Informe de gestión vigencia 2016
Informe de supervisión de contratos
Informe de Indicadores
Informe de Inventarios (Comité de Inventarios  (mfebrero de 2017)
Formulación y seguimiento al POAT</t>
  </si>
  <si>
    <t>Se realizó seguimiento al Plan de mejoramiento por el proceso</t>
  </si>
  <si>
    <t>Acto Administrativo No. 018 del 31 de marzo de 2017 "Por la cual se adopta el Plan Institucional de capacitación para la vigencia 2017"</t>
  </si>
  <si>
    <t xml:space="preserve">Acto Administrativo No. 019 del 31 de marzo de 2017 "Por la cual se adopta el Plan Institucional de Bienestar e Incentivos para los funcionarios del IDEP, vigencia 2017" </t>
  </si>
  <si>
    <t>nóminas primer trimestre liquidadas y pagadas</t>
  </si>
  <si>
    <t>Se suscribió el contrato No. 035 del 14 de marzo de 2017</t>
  </si>
  <si>
    <t>Durante el primer trimestre se presentaron novedades por fuera del tiempro establecido</t>
  </si>
  <si>
    <t>Evaluaciones de los funcionarios de carrera</t>
  </si>
  <si>
    <t>Se realizó el consolidado de las evaluaciones de desempeño de los fucnionarios de carrera de la vigencia 2016.</t>
  </si>
  <si>
    <t xml:space="preserve"> Respuestas efectuadas a  solicitudes solicitadas internas y externas</t>
  </si>
  <si>
    <t>Todas las respuestas se dieron en los tiempos establecidos por la norma.</t>
  </si>
  <si>
    <t>Carpeta con CDP, CRP, Giros Presupuestales y Traslados efectuados</t>
  </si>
  <si>
    <t>Se tramitaron en los dos sistemas de información la totalidad de cdp, crp, giros y traslados solicitados por la entidad</t>
  </si>
  <si>
    <t>Copia de oficio remitido a la dependencia</t>
  </si>
  <si>
    <t xml:space="preserve">Se remitieron la totalidad de informes requeridos en el trimestre </t>
  </si>
  <si>
    <t>Carpeta Reservas Presupuestales</t>
  </si>
  <si>
    <t>Se vienen realizando controles en el manejo de reservas presupuestales como insumo para el cierre de vigencia, dando alertas sobre saldos que requieren liquidación y devolución de los recursos a la Tesorería Distrital</t>
  </si>
  <si>
    <t>Archivos de la Dirección Distrital de Presupuesto</t>
  </si>
  <si>
    <t>Se recibió e informó Circular 08 de 2017 expedida por la Dirección Distrital de Hacienda que informa los lineamientos a tener en cuenta en la programación presupuestal de la vigencia 2018.</t>
  </si>
  <si>
    <t>Carpeta digital en la carpeta compartida T</t>
  </si>
  <si>
    <t>Programación y reprogramación de pagos.</t>
  </si>
  <si>
    <t>Sistema SIAFI</t>
  </si>
  <si>
    <t>Cumplir con las obligaciones adquiridas por el Instituto.</t>
  </si>
  <si>
    <t>Carpeta Fisica ques custodia la Técnica de Tesoreria</t>
  </si>
  <si>
    <t>Seguimiento a la información bancaria del Instituto.</t>
  </si>
  <si>
    <t>Página web Institucional, estados contables anuales 2016</t>
  </si>
  <si>
    <t>Se alcanzó el logro del objetivo con el reporte del informe de análisis financiero anual</t>
  </si>
  <si>
    <t>Carpeta Fisica ques custodia del archivo de la Tesorería.</t>
  </si>
  <si>
    <t>Reducción de la cartera del Instituto, asi como un manejo adeuado del PAC, y demás componentes.</t>
  </si>
  <si>
    <t>Se alcanzó el logro del objetivo con la validación y el reporte de la información contable anual de la entidad</t>
  </si>
  <si>
    <t>Se presentaron las declaraciones mensuales de retención y estampillas y bimestral de RETEICA</t>
  </si>
  <si>
    <t>Se alcanzó el logro del objetivo con la presentación y pago oportuno de las declaraciones tributarias según calendarios establecidos</t>
  </si>
  <si>
    <t>Lista de asistencia a reunión y Acta de Comité Técnico</t>
  </si>
  <si>
    <t>Se alcanzó el logro del objetivo con la programación y realización de capacitaciones (Inventarios), así como con la realización de mesas de trabajo y de Comité Técnico de Sostenibilidad Contable</t>
  </si>
  <si>
    <t>Matriz plan de mejoramiento</t>
  </si>
  <si>
    <t>Se realizo seguimiento a la matriz del plan de mejoramiento con corte a 31 de marzo de 2017</t>
  </si>
  <si>
    <t>Pantallazo de validación y envío de la información exógena distrital de estampillas (Julio-Diciembre 2016)</t>
  </si>
  <si>
    <t>Se alcanzó el logro del objetivo con la validación y presentación de la información exógena de estampillas del segundo semestre de 2016.</t>
  </si>
  <si>
    <t>Correo mensual de conciliación contable enviado por la Técnico Operativo del área</t>
  </si>
  <si>
    <t>Se alcanzó el logro del objetivo con el envío de la conciliación mensual de la información dentro del trimestre por parte de la técnico operativo del área</t>
  </si>
  <si>
    <t>Programa de Auditorías de la Vigencia 2017, Informes de Auditorías y actividades de Evaluación Independiente Expedientes de gestión de la Oficina de Control Interno y expediente digital en carpeta compartida de la OCI</t>
  </si>
  <si>
    <r>
      <t xml:space="preserve">Se desarrollaron las siguientes actividades derivadas de los ejercicios de Auditoría especiales o eventuales:
</t>
    </r>
    <r>
      <rPr>
        <b/>
        <sz val="8"/>
        <rFont val="Arial"/>
        <family val="2"/>
      </rPr>
      <t xml:space="preserve">1. </t>
    </r>
    <r>
      <rPr>
        <sz val="8"/>
        <rFont val="Arial"/>
        <family val="2"/>
      </rPr>
      <t>Verificación aleatoria y de cotejo de</t>
    </r>
    <r>
      <rPr>
        <sz val="8"/>
        <color rgb="FFFF0000"/>
        <rFont val="Arial"/>
        <family val="2"/>
      </rPr>
      <t xml:space="preserve">  </t>
    </r>
    <r>
      <rPr>
        <sz val="8"/>
        <rFont val="Arial"/>
        <family val="2"/>
      </rPr>
      <t>inventarios 2016, en el marco del cierre del Plan de Inventarios de esa vigencia</t>
    </r>
    <r>
      <rPr>
        <b/>
        <sz val="8"/>
        <rFont val="Arial"/>
        <family val="2"/>
      </rPr>
      <t xml:space="preserve"> </t>
    </r>
    <r>
      <rPr>
        <sz val="8"/>
        <rFont val="Arial"/>
        <family val="2"/>
      </rPr>
      <t xml:space="preserve"> y generación del Informe  de Verificación  Gestión de Recursos Físicos – Plan de Inventarios 2016. </t>
    </r>
    <r>
      <rPr>
        <b/>
        <sz val="8"/>
        <rFont val="Arial"/>
        <family val="2"/>
      </rPr>
      <t>(2)</t>
    </r>
    <r>
      <rPr>
        <sz val="8"/>
        <rFont val="Arial"/>
        <family val="2"/>
      </rPr>
      <t xml:space="preserve">
</t>
    </r>
    <r>
      <rPr>
        <b/>
        <sz val="8"/>
        <rFont val="Arial"/>
        <family val="2"/>
      </rPr>
      <t>2.</t>
    </r>
    <r>
      <rPr>
        <sz val="8"/>
        <rFont val="Arial"/>
        <family val="2"/>
      </rPr>
      <t xml:space="preserve"> Seguimiento a liquidación de contratos: 12/01/2017, 31/01/2017, 14/02/2017, 24/02/2017, 01/03/2017, 08/03/2017. </t>
    </r>
    <r>
      <rPr>
        <b/>
        <sz val="8"/>
        <rFont val="Arial"/>
        <family val="2"/>
      </rPr>
      <t>(6)</t>
    </r>
    <r>
      <rPr>
        <sz val="8"/>
        <rFont val="Arial"/>
        <family val="2"/>
      </rPr>
      <t xml:space="preserve">
</t>
    </r>
    <r>
      <rPr>
        <b/>
        <sz val="8"/>
        <rFont val="Arial"/>
        <family val="2"/>
      </rPr>
      <t>3.</t>
    </r>
    <r>
      <rPr>
        <sz val="8"/>
        <rFont val="Arial"/>
        <family val="2"/>
      </rPr>
      <t xml:space="preserve"> Informe de Seguimiento  en el cumplimiento de  ley 1712 de 2014: Por medio de la cual se crea la Ley de Transparencia y del Derecho de Acceso a la Información Pública Nacional y se dictan otras disposiciones. y decreto 103 de 2015, con corte al 31 de Diciembre de 2016, emitido bajo  Alerta Informativa No. 9 del 14/02/2017.
* Publicación  de Base de Datos en Google Drive del  cumplimiento Ley 1712 de 2014: Alerta Informativa No. 10 del 22/02/2017. * Envío de recordatorio para el seguimiento al cumplimiento de la Ley 1712 de 2014. Alerta No. 15 del 31/03/2017 </t>
    </r>
    <r>
      <rPr>
        <b/>
        <sz val="8"/>
        <rFont val="Arial"/>
        <family val="2"/>
      </rPr>
      <t xml:space="preserve">(3)
4. </t>
    </r>
    <r>
      <rPr>
        <sz val="8"/>
        <rFont val="Arial"/>
        <family val="2"/>
      </rPr>
      <t xml:space="preserve">En cumplimiento de la Ley 1712, se realizó la publicación de 18 Informes emitidos por la Oficina de Control Interno (Informes a entes de control Informes de Auditoría, Informes de Ley entre otros) </t>
    </r>
    <r>
      <rPr>
        <b/>
        <sz val="8"/>
        <rFont val="Arial"/>
        <family val="2"/>
      </rPr>
      <t>(18)</t>
    </r>
    <r>
      <rPr>
        <sz val="8"/>
        <rFont val="Arial"/>
        <family val="2"/>
      </rPr>
      <t xml:space="preserve">
</t>
    </r>
    <r>
      <rPr>
        <b/>
        <sz val="8"/>
        <rFont val="Arial"/>
        <family val="2"/>
      </rPr>
      <t>TOTAL (30)</t>
    </r>
  </si>
  <si>
    <t>Expedientes de gestión de la Oficina de Control Interno y expediente digital en carpeta compartida de la OCI</t>
  </si>
  <si>
    <r>
      <t xml:space="preserve">Se desarrollaron las siguientes actividades desde el rol de asesoría y acompañamiento y desde el rol de relación con entes externos:
</t>
    </r>
    <r>
      <rPr>
        <b/>
        <sz val="8"/>
        <rFont val="Arial"/>
        <family val="2"/>
      </rPr>
      <t>1.</t>
    </r>
    <r>
      <rPr>
        <sz val="8"/>
        <rFont val="Arial"/>
        <family val="2"/>
      </rPr>
      <t xml:space="preserve"> Acompañamiento en la formulación, consolidación y reporte en SIVICOF de las acciones de mejora producto de la Auditoría de regularidad de la Contraloría de Bogotá a la vigencia 2015. (3 sesiones de trabajo) 
</t>
    </r>
    <r>
      <rPr>
        <b/>
        <sz val="8"/>
        <rFont val="Arial"/>
        <family val="2"/>
      </rPr>
      <t xml:space="preserve">2. </t>
    </r>
    <r>
      <rPr>
        <sz val="8"/>
        <color theme="1"/>
        <rFont val="Arial"/>
        <family val="2"/>
      </rPr>
      <t xml:space="preserve">Socialización de lineamientos (comités directivos, de contratación, etc) sobre situaciones asociadas al trámite de derechos de petición, ley 1712 de 2014, situaciones relevantes presentadas en la auditoría de gestión contractual, gobierno en línea,  recomendaciones sobre actualización del procedimiento de gestion de comunicaciones,  dinamica del seguimiento plan de mejoramiento contraloría 2017 y rendición de cuenta anual. </t>
    </r>
    <r>
      <rPr>
        <b/>
        <sz val="8"/>
        <color theme="1"/>
        <rFont val="Arial"/>
        <family val="2"/>
      </rPr>
      <t>(6)</t>
    </r>
    <r>
      <rPr>
        <sz val="8"/>
        <color rgb="FFFF0000"/>
        <rFont val="Arial"/>
        <family val="2"/>
      </rPr>
      <t xml:space="preserve">
</t>
    </r>
    <r>
      <rPr>
        <b/>
        <sz val="8"/>
        <rFont val="Arial"/>
        <family val="2"/>
      </rPr>
      <t>3.</t>
    </r>
    <r>
      <rPr>
        <sz val="8"/>
        <color rgb="FFFF0000"/>
        <rFont val="Arial"/>
        <family val="2"/>
      </rPr>
      <t xml:space="preserve"> </t>
    </r>
    <r>
      <rPr>
        <sz val="8"/>
        <rFont val="Arial"/>
        <family val="2"/>
      </rPr>
      <t xml:space="preserve">Consolidación y Validación de la  Cuenta Anual de la vigencia 2016 a la Contraloría de Bogotá. </t>
    </r>
    <r>
      <rPr>
        <b/>
        <sz val="8"/>
        <color theme="1"/>
        <rFont val="Arial"/>
        <family val="2"/>
      </rPr>
      <t>(1)</t>
    </r>
    <r>
      <rPr>
        <sz val="8"/>
        <rFont val="Arial"/>
        <family val="2"/>
      </rPr>
      <t xml:space="preserve">
</t>
    </r>
    <r>
      <rPr>
        <b/>
        <sz val="8"/>
        <rFont val="Arial"/>
        <family val="2"/>
      </rPr>
      <t>4.</t>
    </r>
    <r>
      <rPr>
        <sz val="8"/>
        <rFont val="Arial"/>
        <family val="2"/>
      </rPr>
      <t xml:space="preserve"> Procesos Formativos a los cuales la Oficina de Control Interno asiste, con el fin de fortalecer las competencias en su rol de asesoría y acompañamiento a los procesos del IDEP:
</t>
    </r>
    <r>
      <rPr>
        <b/>
        <sz val="8"/>
        <rFont val="Arial"/>
        <family val="2"/>
      </rPr>
      <t xml:space="preserve">* </t>
    </r>
    <r>
      <rPr>
        <sz val="8"/>
        <rFont val="Arial"/>
        <family val="2"/>
      </rPr>
      <t xml:space="preserve">Taller de inclusión de la estrategia de racionalizaicón de trámites en el SUIT-DAFP 16/03/2017
</t>
    </r>
    <r>
      <rPr>
        <b/>
        <sz val="8"/>
        <rFont val="Arial"/>
        <family val="2"/>
      </rPr>
      <t>*</t>
    </r>
    <r>
      <rPr>
        <sz val="8"/>
        <rFont val="Arial"/>
        <family val="2"/>
      </rPr>
      <t xml:space="preserve"> Capacitacion Reporte evaluacion MECI  en aplicativo FURAG 03/02/2017.
</t>
    </r>
    <r>
      <rPr>
        <b/>
        <sz val="8"/>
        <rFont val="Arial"/>
        <family val="2"/>
      </rPr>
      <t>*</t>
    </r>
    <r>
      <rPr>
        <sz val="8"/>
        <rFont val="Arial"/>
        <family val="2"/>
      </rPr>
      <t xml:space="preserve"> Deberes, Derechos y obligaciones de los Supervisores de contratos-Veeduría Distrital. 13/02/2017.
</t>
    </r>
    <r>
      <rPr>
        <b/>
        <sz val="8"/>
        <rFont val="Arial"/>
        <family val="2"/>
      </rPr>
      <t>*</t>
    </r>
    <r>
      <rPr>
        <sz val="8"/>
        <rFont val="Arial"/>
        <family val="2"/>
      </rPr>
      <t xml:space="preserve"> Primer encuentro de Oficinas de Control Interno Disciplnario 27/02/2017
</t>
    </r>
    <r>
      <rPr>
        <b/>
        <sz val="8"/>
        <rFont val="Arial"/>
        <family val="2"/>
      </rPr>
      <t xml:space="preserve">* </t>
    </r>
    <r>
      <rPr>
        <sz val="8"/>
        <rFont val="Arial"/>
        <family val="2"/>
      </rPr>
      <t xml:space="preserve">Asamblea de CICI Bogotá 14/03/2017, 30/03/2017 </t>
    </r>
    <r>
      <rPr>
        <b/>
        <sz val="8"/>
        <rFont val="Arial"/>
        <family val="2"/>
      </rPr>
      <t xml:space="preserve">(2)
(6)
5. </t>
    </r>
    <r>
      <rPr>
        <sz val="8"/>
        <rFont val="Arial"/>
        <family val="2"/>
      </rPr>
      <t>Consolidación de información PQRS 2014-2016 en respuesta a Derecho de Petición con radicado No. 323 del 17 de Marzo de 2017.</t>
    </r>
    <r>
      <rPr>
        <b/>
        <sz val="8"/>
        <rFont val="Arial"/>
        <family val="2"/>
      </rPr>
      <t xml:space="preserve"> (1)</t>
    </r>
    <r>
      <rPr>
        <sz val="8"/>
        <color rgb="FFFF0000"/>
        <rFont val="Arial"/>
        <family val="2"/>
      </rPr>
      <t xml:space="preserve">
</t>
    </r>
    <r>
      <rPr>
        <b/>
        <sz val="8"/>
        <rFont val="Arial"/>
        <family val="2"/>
      </rPr>
      <t>TOTAL: 17</t>
    </r>
  </si>
  <si>
    <r>
      <t xml:space="preserve">Con corte al primer trimestre de 2017, se emitieron y presentaron los siguientes Informes a entes de control de acuerdo a los lineamientos normativos y legales vigentes:
</t>
    </r>
    <r>
      <rPr>
        <b/>
        <sz val="8"/>
        <rFont val="Arial"/>
        <family val="2"/>
      </rPr>
      <t>1.</t>
    </r>
    <r>
      <rPr>
        <sz val="8"/>
        <rFont val="Arial"/>
        <family val="2"/>
      </rPr>
      <t xml:space="preserve"> Informe Control Interno Contable vigencia 2016. (envío Contaduría General de la Nación y Contraloría de Bogotá) </t>
    </r>
    <r>
      <rPr>
        <b/>
        <sz val="8"/>
        <rFont val="Arial"/>
        <family val="2"/>
      </rPr>
      <t>(2)</t>
    </r>
    <r>
      <rPr>
        <sz val="8"/>
        <rFont val="Arial"/>
        <family val="2"/>
      </rPr>
      <t xml:space="preserve">
</t>
    </r>
    <r>
      <rPr>
        <b/>
        <sz val="8"/>
        <rFont val="Arial"/>
        <family val="2"/>
      </rPr>
      <t>2.</t>
    </r>
    <r>
      <rPr>
        <sz val="8"/>
        <rFont val="Arial"/>
        <family val="2"/>
      </rPr>
      <t xml:space="preserve">Informe Pormenorizado del Sistema de Control Interno de la entidad periodo 1Nov.2016 al 28Feb.2017
</t>
    </r>
    <r>
      <rPr>
        <b/>
        <sz val="8"/>
        <rFont val="Arial"/>
        <family val="2"/>
      </rPr>
      <t>3.</t>
    </r>
    <r>
      <rPr>
        <sz val="8"/>
        <rFont val="Arial"/>
        <family val="2"/>
      </rPr>
      <t xml:space="preserve"> Reporte en aplicativo del DAFP-FURAG en el marco de la Evaluación del MECI y el Modelo Integrado de Planeación y Gestión.
</t>
    </r>
    <r>
      <rPr>
        <b/>
        <sz val="8"/>
        <rFont val="Arial"/>
        <family val="2"/>
      </rPr>
      <t>4.</t>
    </r>
    <r>
      <rPr>
        <sz val="8"/>
        <rFont val="Arial"/>
        <family val="2"/>
      </rPr>
      <t xml:space="preserve"> Informe Ejecutivo Anual del Sistema de Control Interno 2016.
</t>
    </r>
    <r>
      <rPr>
        <b/>
        <sz val="8"/>
        <rFont val="Arial"/>
        <family val="2"/>
      </rPr>
      <t xml:space="preserve">5. </t>
    </r>
    <r>
      <rPr>
        <sz val="8"/>
        <rFont val="Arial"/>
        <family val="2"/>
      </rPr>
      <t xml:space="preserve">Informe Evaluación a la Gestión Institucional por Dependencias 2016 </t>
    </r>
    <r>
      <rPr>
        <b/>
        <sz val="8"/>
        <rFont val="Arial"/>
        <family val="2"/>
      </rPr>
      <t>(5 evaluaciones en total)</t>
    </r>
    <r>
      <rPr>
        <sz val="8"/>
        <rFont val="Arial"/>
        <family val="2"/>
      </rPr>
      <t xml:space="preserve">
</t>
    </r>
    <r>
      <rPr>
        <b/>
        <sz val="8"/>
        <rFont val="Arial"/>
        <family val="2"/>
      </rPr>
      <t>6.</t>
    </r>
    <r>
      <rPr>
        <sz val="8"/>
        <rFont val="Arial"/>
        <family val="2"/>
      </rPr>
      <t xml:space="preserve"> Informe Derechos de Autor Software (Marzo 8 2017)
</t>
    </r>
    <r>
      <rPr>
        <b/>
        <sz val="8"/>
        <rFont val="Arial"/>
        <family val="2"/>
      </rPr>
      <t>7.</t>
    </r>
    <r>
      <rPr>
        <sz val="8"/>
        <rFont val="Arial"/>
        <family val="2"/>
      </rPr>
      <t xml:space="preserve"> Informe de Seguimiento a la Implementación del Nuevo Marco Normativo de Regulación Contable Pública en el IDEP (NIIF) junto con las modificaciones requeridas y apartir de recomendaciones del grupo de trabajo de la Secretaría de Hacienda, con corte al 31/12/2017.
</t>
    </r>
    <r>
      <rPr>
        <b/>
        <sz val="8"/>
        <rFont val="Arial"/>
        <family val="2"/>
      </rPr>
      <t>8.</t>
    </r>
    <r>
      <rPr>
        <sz val="8"/>
        <rFont val="Arial"/>
        <family val="2"/>
      </rPr>
      <t xml:space="preserve"> Informe de cumplimiento de la atención a las Quejas, Sugerencias y Reclamos de la entidad Ley 1474 de 2011, correspon v  diente al Segundo Semestre de 2016.
</t>
    </r>
    <r>
      <rPr>
        <b/>
        <sz val="8"/>
        <rFont val="Arial"/>
        <family val="2"/>
      </rPr>
      <t>9.</t>
    </r>
    <r>
      <rPr>
        <sz val="8"/>
        <rFont val="Arial"/>
        <family val="2"/>
      </rPr>
      <t xml:space="preserve"> Informes de Cuenta mensual SIVICOF: Diciembre 2016, Enero 2017 y Febrero 2017. </t>
    </r>
    <r>
      <rPr>
        <b/>
        <sz val="8"/>
        <rFont val="Arial"/>
        <family val="2"/>
      </rPr>
      <t>(3)
10.</t>
    </r>
    <r>
      <rPr>
        <sz val="8"/>
        <rFont val="Arial"/>
        <family val="2"/>
      </rPr>
      <t xml:space="preserve"> Informe Decreto 370: "Relación de las causas que impactan los resultados de los avances de la gestión presupuestal, contractual y física, en cumplimiento de las metas del Plan de Desarrollo de la entidad u organismo", con corte al 31 de Diciembre de 2016.
</t>
    </r>
    <r>
      <rPr>
        <b/>
        <sz val="8"/>
        <rFont val="Arial"/>
        <family val="2"/>
      </rPr>
      <t>11.</t>
    </r>
    <r>
      <rPr>
        <sz val="8"/>
        <rFont val="Arial"/>
        <family val="2"/>
      </rPr>
      <t xml:space="preserve"> Seguimiento a los resultados del avance de la implementación y sostenibilidad del Sistema Integrado de Gestión (SIG).  (SISIG), con corte al 31 de Diciembre de 2016.
</t>
    </r>
    <r>
      <rPr>
        <b/>
        <sz val="8"/>
        <rFont val="Arial"/>
        <family val="2"/>
      </rPr>
      <t>12</t>
    </r>
    <r>
      <rPr>
        <b/>
        <sz val="8"/>
        <color rgb="FFFF0000"/>
        <rFont val="Arial"/>
        <family val="2"/>
      </rPr>
      <t>.</t>
    </r>
    <r>
      <rPr>
        <sz val="8"/>
        <rFont val="Arial"/>
        <family val="2"/>
      </rPr>
      <t xml:space="preserve"> Informe Decreto 370 de 2014: 4. Relación de los diferentes informes que haya presentado y publicado, en cumplimiento de sus funciones y sobre la ejecución del programa Anual de Auditorías.
</t>
    </r>
    <r>
      <rPr>
        <b/>
        <sz val="8"/>
        <rFont val="Arial"/>
        <family val="2"/>
      </rPr>
      <t>13.</t>
    </r>
    <r>
      <rPr>
        <sz val="8"/>
        <rFont val="Arial"/>
        <family val="2"/>
      </rPr>
      <t xml:space="preserve"> Envío Informe de Auditoria Contraloría de Bogotá y Plan de Mejoramiento a Secretaría Distrital de Hacienda.
</t>
    </r>
    <r>
      <rPr>
        <b/>
        <sz val="8"/>
        <rFont val="Arial"/>
        <family val="2"/>
      </rPr>
      <t>14.</t>
    </r>
    <r>
      <rPr>
        <sz val="8"/>
        <rFont val="Arial"/>
        <family val="2"/>
      </rPr>
      <t xml:space="preserve"> Seguimiento al Plan de Mejoramiento Institucional en el marco de la cuenta Anual de la Contraloría de Bogotá.
</t>
    </r>
    <r>
      <rPr>
        <b/>
        <sz val="8"/>
        <rFont val="Arial"/>
        <family val="2"/>
      </rPr>
      <t>15.</t>
    </r>
    <r>
      <rPr>
        <sz val="8"/>
        <rFont val="Arial"/>
        <family val="2"/>
      </rPr>
      <t xml:space="preserve"> Informe de Austeridad del Gasto en el marco de la cuenta anual de la Contraloría de Bogotá.</t>
    </r>
    <r>
      <rPr>
        <sz val="8"/>
        <color rgb="FFFF0000"/>
        <rFont val="Arial"/>
        <family val="2"/>
      </rPr>
      <t xml:space="preserve">
</t>
    </r>
    <r>
      <rPr>
        <b/>
        <sz val="8"/>
        <rFont val="Arial"/>
        <family val="2"/>
      </rPr>
      <t>16.</t>
    </r>
    <r>
      <rPr>
        <sz val="8"/>
        <color rgb="FFFF0000"/>
        <rFont val="Arial"/>
        <family val="2"/>
      </rPr>
      <t xml:space="preserve">  </t>
    </r>
    <r>
      <rPr>
        <sz val="8"/>
        <rFont val="Arial"/>
        <family val="2"/>
      </rPr>
      <t xml:space="preserve">Seguimiento al programa Anual de Auditoria, lineamientos Dirección de Desarrollo Institucional Secretaría general de la Alcaldía Mayor, con corte al 31 de Diciembre de 2016.
</t>
    </r>
    <r>
      <rPr>
        <b/>
        <sz val="8"/>
        <rFont val="Arial"/>
        <family val="2"/>
      </rPr>
      <t>17.</t>
    </r>
    <r>
      <rPr>
        <sz val="8"/>
        <rFont val="Arial"/>
        <family val="2"/>
      </rPr>
      <t xml:space="preserve"> Informe de la Oficina de Control Interno en el marco de la cuenta Anual de la Contraloría de Bogotá.
</t>
    </r>
    <r>
      <rPr>
        <b/>
        <sz val="8"/>
        <rFont val="Arial"/>
        <family val="2"/>
      </rPr>
      <t>TOTAL: (24)</t>
    </r>
  </si>
  <si>
    <t>Expedientes de gestión de la Oficina de Control Interno, y expediente digital en carpeta compartida de la OCI</t>
  </si>
  <si>
    <r>
      <rPr>
        <b/>
        <sz val="8"/>
        <rFont val="Arial"/>
        <family val="2"/>
      </rPr>
      <t>Plan de Mejoramiento por procesos</t>
    </r>
    <r>
      <rPr>
        <sz val="8"/>
        <rFont val="Arial"/>
        <family val="2"/>
      </rPr>
      <t xml:space="preserve">
Se cuenta con una nueva versión del procedimiento PRO-MIC-03-03 Planes de Mejoramiento, Acciones Correctivas, Preventivas y de Mejora, que incorpora la herramienta informática de seguimiento y establece algunos parámetros y políticas de operación de la Oficina Asesora de Planeación y Control Interno.    
El IDEP tiene finalizó  al 31 de diciembre con   255  acciones en su base de datos de mejora, un incremento del 17% frente al periodo anterior, debido a la incorporación de  acciones de ejercicios auditoría de los procesos de Gestión de Talento Humano, Divulgación y Comunicación y   Control Interno Disciplinario. Durante el mes de Enero de 2017 fueron incluidas 24 acciones de mejora producto de las Auditorías a los procesos de Divulgación y Comunicación y Misionales (estudios, diseños y estrategias). 
El cierre de acciones se encuentra en 65% (Acciones cerradas más acciones con cierre condicional), un incremento de 14 puntos porcentuales, frente al periodo de seguimiento anterior. El cierre de acciones se destacó en los procesos de Dirección y Planeación, Mejoramiento Continuo, Gestión Contractual, Gestión de Recursos Físicos, Gestión Financiera.    
El nivel de acciones vencidas es de 40, un incremento de 10 acciones frente al periodo anterior, debido a que la mayoría de acciones planteaban un cierre al final de la vigencia  que se extendió más allá de lo registrado en el plan.
Las tendencias muestran una consolidación  del ciclo de mejoramiento en la entidad, de continuo seguimiento y retroalimentación entre los referentes de proceso, los referentes metodológicos  y de evaluación en la Entidad, reflejado en una progresiva tendencia de cierre y sistematicidad en la formulación de planes frente a los ejercicios de evaluación.
</t>
    </r>
    <r>
      <rPr>
        <b/>
        <sz val="8"/>
        <rFont val="Arial"/>
        <family val="2"/>
      </rPr>
      <t xml:space="preserve">
Plan de Mejoramiento por procesos:  178 acciones </t>
    </r>
    <r>
      <rPr>
        <sz val="8"/>
        <rFont val="Arial"/>
        <family val="2"/>
      </rPr>
      <t xml:space="preserve">
</t>
    </r>
    <r>
      <rPr>
        <b/>
        <sz val="8"/>
        <rFont val="Arial"/>
        <family val="2"/>
      </rPr>
      <t xml:space="preserve">Plan de Mejoramiento Contraloría: 12 acciones </t>
    </r>
    <r>
      <rPr>
        <sz val="8"/>
        <color rgb="FFFF0000"/>
        <rFont val="Arial"/>
        <family val="2"/>
      </rPr>
      <t xml:space="preserve">
</t>
    </r>
    <r>
      <rPr>
        <sz val="8"/>
        <rFont val="Arial"/>
        <family val="2"/>
      </rPr>
      <t xml:space="preserve">
</t>
    </r>
    <r>
      <rPr>
        <b/>
        <sz val="8"/>
        <rFont val="Arial"/>
        <family val="2"/>
      </rPr>
      <t>Plan de Mejoramiento Institucional:</t>
    </r>
    <r>
      <rPr>
        <sz val="8"/>
        <rFont val="Arial"/>
        <family val="2"/>
      </rPr>
      <t xml:space="preserve">
Una vez finalizada la Auditoría de Regularidad  de la Contraloría Distrital a la vigencia 2015, se suscribió el plan de mejoramiento correspondiente.
Realizado el seguimiento con corte al 31 de Diciembre de 2016, de las 15 acciones suscritas, fueron desarrollas y posteriormente cerradas por la Oficina de Control Interno 3, quedando así 12 acciones en desarrollo. 
Con corte al 31/03/2017 fué compartida en Google Drive la Matriz de seguimiento al Plan de Mejoramiento Institucional.
</t>
    </r>
    <r>
      <rPr>
        <b/>
        <sz val="8"/>
        <rFont val="Arial"/>
        <family val="2"/>
      </rPr>
      <t xml:space="preserve">
Total de acciones verificadas: 178+12= 190</t>
    </r>
  </si>
  <si>
    <t>Cumplir con los Lineamientos establecidos para la sostenibilidad del SIG.</t>
  </si>
  <si>
    <t>INSTITUTO PARA LA INVESTIGACIÓN EDUCATIVA Y EL DESARROLLO PEDAGÓGICO -IDEP</t>
  </si>
  <si>
    <t xml:space="preserve">FORMATO PLAN OPERATIVO ANUAL (POA) </t>
  </si>
  <si>
    <t>FT-DIP-02-08</t>
  </si>
  <si>
    <t>Versión: 3</t>
  </si>
  <si>
    <t>Fecha de Aprobación: 04/04/2016</t>
  </si>
  <si>
    <t>Pagina _de _</t>
  </si>
  <si>
    <t>Archivos digitales Libros, Revista y Magazín</t>
  </si>
  <si>
    <t>Definición de 1 título que se van a publicar en la vigencia 2017 en el marco del sistema de Seguimiento a la política educativa distrital en los contextos escolares
*Definición de artículos para la publicación del magazín N° 105</t>
  </si>
  <si>
    <t>Manual de imagen corporativa</t>
  </si>
  <si>
    <t xml:space="preserve">* Se implementó el manual de imagen Corporativa, con los referentes en el manual de imagen de la Alcaldía Mayor de Bogotá
</t>
  </si>
  <si>
    <t>Boletín interno/externo - Redes sociales</t>
  </si>
  <si>
    <t>* * Se realizó 1 boletin interno, Se publicaron 14 mensajes de facebook, Se publicaron 19 mensajes de twitter, Se publicaron 2 videos en youtube</t>
  </si>
  <si>
    <t>* Definición de 3 títulos que se van a publicar en la vigencia 2017 en el marco de  de la estrategia de cualificación docente comunidades de saber y práctica pedagógica
* Convocatoria, recepción y evaluación de 24 artículos para la revista Educación y Ciudad
*Definición de artículos para la publicación del magazín N° 105</t>
  </si>
  <si>
    <t>estrategia IDEP por una ciudad Educadora
Manual de imagen corporativa</t>
  </si>
  <si>
    <t xml:space="preserve">* Socialización de material educativo producido en la vigencia 2016 a 365 colegios, igualmente a Direcciones Locales de Educación, Archivo nacional, Secretarías Departamentales entre otros.* Socialización de servicios y productos que ofrece el Instituto a 365 colegios con el programa "IDEP por una Ciudad Educadora"
* Se encuentra en proceso de diseño el brochure con los servicios y productos que ofrece el IDEP
* Se implementó el manual de imagen Corporativa, con los referentes en el manual de imagen de la Alcaldía Mayor de Bogotá
* Se encuentra en trámite la logística para participar con un Stand en la Feria Internacional del libro Bogotá
</t>
  </si>
  <si>
    <t>Catálogo Bibliográfico
Correos Electrónicos
Listados de asistencia</t>
  </si>
  <si>
    <t>* Se actualizó el catálogo bibliográfico
* Se atendieron y respondieron 82 solicitudes de información de manera virtual, presencial y telefónica</t>
  </si>
  <si>
    <t xml:space="preserve"> * Se realizaron 3 boletines internos, Se publicaron 14 mensajes de facebook, Se publicaron 19 mensajes de twitter, Se publicaron 2 videos en youtube</t>
  </si>
  <si>
    <t>Durante este periodo no se programaron actividades</t>
  </si>
  <si>
    <t>Realizar seguimiento al plan de mejoramiento del  proceso "Divulgación y Comunicación"</t>
  </si>
  <si>
    <t>Google Drive Plan de Mejoramiento</t>
  </si>
  <si>
    <t>Se realizó seguimiento acda una de las acciones registradas en el plan de mejoramiento del proceso DIC con el fin de cerrar olas acciones que ya se encuentran finalizadas</t>
  </si>
  <si>
    <t>Realizar seguimeinto al  plan de mejoramiento del proceso DIP</t>
  </si>
  <si>
    <t xml:space="preserve">Realizar seguimiento al plan de mejoramiento del proceso MIC </t>
  </si>
  <si>
    <t>Estudio Escuela Currículo y Pedagogía: Monitoreo y seguimiento a las experiencias escolares asociadas a la línea estratégica del Plan Sectorial de Educación “Equipo por la Educación para el reencuentro, la Reconciliación y la Paz”</t>
  </si>
  <si>
    <t>PMR - Ficha</t>
  </si>
  <si>
    <t>En el primer trimestre de la vigencia 2017, se avanzó en la definición de la hoja de ruta metodológica y operativa para realizar la consolidación de los referentes conceptuales, metodológicos, técnicos e instrumentales del Sistema, se empezó el ajuste al modelo del Sistema en el nivel conceptual, metodológico, técnico e instrumental  y se realizaron dos sesiones de la mesa de lectura e interpretación cuyo foco de discusión se centró en el análisis de los documentos finales producidos en la vigencia 2016.</t>
  </si>
  <si>
    <t>En el primer trimestre de la vigencia, se avanzó en la definición de la hoja de ruta metodológica y operativa de cada uno de los módulos del Sistema, se realizaron ajustes al modelo del SSPED y a los instrumento de análisis de la información, se realizaron dos sesiones de la mesa de lectura e interpretación cuyo foco de discusión se centró en el análisis de los documentos finales producidos en la vigencia 2016. Finalmente, se elaboró la ruta para el trabajo de campo y análisis de resultados de la Metodología de Evaluación de Impacto, la cual se aplicará al proyecto establecido.</t>
  </si>
  <si>
    <t>Realizar seguimiento al plan de mejoramiento del  proceso "Estudios"</t>
  </si>
  <si>
    <t>Para la vigencia 2017, el diseño de la estrategia de Cualificación, investigación e innovación docente: comunidades de saber y de práctica pedagógica, establecerá elementos conceptuales y metodológicos que viabilicen la conformación de comunidades de saber y de práctica pedagógica, a la fecha se encuentra establecida la ruta conceptual y metodológicadel diseño y se realizó la conceptiualización y fundamentación metodológica de la estrategia</t>
  </si>
  <si>
    <t>Realizar seguimeinto al plan de mejoramiento del  proceso "Diseños"</t>
  </si>
  <si>
    <t>El IDEP desarrollará en el marco de la estrategia de Cualificación, investigación e innovación docente: comunidades de saber y de práctica pedagógica, un programa denominado "Pensamiento Crítico para la Investigación y la innovación; cuyo objetivo  es Diseñar, implementar y validar el acompañamiento  y la cualificación como forma de interacción que viabilice la conformación y consolidación de comunidades de saber y de práctica pedagógica.                                                                                   
A la fecha se cuenta con los siguientes logros:
- Propuesta metodológica y conceptual para el proceso de acompañamiento, el cual se realizará en tres niveles,  con la participación de  100 docentes de Instituciones Educativas Distritales.
- Aproximación conceptual sobre acompañamiento y experiencia pedagógica
- Apertura de la convocatoria a docentes que serán sujeto de acompañamiento en cada uno de los niveles.</t>
  </si>
  <si>
    <t>Realizar seguimiento al  plan de mejoramiento del  proceso "Estrategias"</t>
  </si>
  <si>
    <t>Realizar seguimiento al plan de mejoramiento del proceso "Gestión Documental"</t>
  </si>
  <si>
    <t>Se realizó revision a la matriz del plan de mejoramiento con corte a 31 de marzo de 2017</t>
  </si>
  <si>
    <t>Realizar seguimiento al plan de mejoramiento del proceso "Gestión Contractual"</t>
  </si>
  <si>
    <t>No se programaron actividades para el trimestre</t>
  </si>
  <si>
    <t>Página Web</t>
  </si>
  <si>
    <t xml:space="preserve">
Se consolidó la base de datos con las encuestas realizadas a los docentes encuestados para la elaboración del diagnóstico y se encuentra en proceso de depuración.</t>
  </si>
  <si>
    <t>Borrador Brochure</t>
  </si>
  <si>
    <t>Se encuentra en proceso de diseño el brochure con los servicios y productos que ofrece el IDEP</t>
  </si>
  <si>
    <t>Se mantiene actualizado el SDQS, las peticiones se responden en los tiempos normativos establecidos</t>
  </si>
  <si>
    <t>Realizar seguimiento al plan de mejoramiento  del Proceso "GestIón de Recursos Fisicos"</t>
  </si>
  <si>
    <t>Herramienta MINTIC</t>
  </si>
  <si>
    <t>Se realizó el diagnóstico del Subsistema de seguridad de la información con la herramienta suministrada en MINTIC.</t>
  </si>
  <si>
    <t>Realizar seguimiento al plan de mejoramiento del proceso "Gestión Tecnólogica"</t>
  </si>
  <si>
    <t>Se realizó seguimiento del plan de mejoramiento corte marzo 31 de 2017</t>
  </si>
  <si>
    <t>Correos electrónicos enviados</t>
  </si>
  <si>
    <t>Se formularon 3 acciones para promover el uso adecuado y permanente de los dispositivos de acceso biométrico: 
1. Desactivación de los usuarios que no hacen parte de la entidad 
2. Campaña de uso adecuado del biométrico 
3. Contratación del mantenimiento del sistema. 
En el periodo comprendido entre el 15 de enero y el 31 de marzo de 2017, se enviaron 2 correos (07 de marzo y el 05 de abril) solicitando el reporte de los funcionarios para proceder a la desactivación de usuarios que no hacen parte del Instituto., por lo  que se reporta como cumplida 1 de 3 actividades</t>
  </si>
  <si>
    <t>Realizar seguimiento al plan de mejoramiento del proceso "Gestión del Talento Humano"</t>
  </si>
  <si>
    <t>Realizar seguimiento al plan de mejoramiento del proceso "Gestión Financiera"</t>
  </si>
  <si>
    <t>No reporta información</t>
  </si>
  <si>
    <r>
      <t xml:space="preserve">Se realizaron las siguientes actividades en el marco del seguimiento de la administración de riesgos del IDEP y al fortalecimiento de la cultura del autocontrol:
</t>
    </r>
    <r>
      <rPr>
        <b/>
        <sz val="8"/>
        <rFont val="Arial"/>
        <family val="2"/>
      </rPr>
      <t>1.</t>
    </r>
    <r>
      <rPr>
        <sz val="8"/>
        <rFont val="Arial"/>
        <family val="2"/>
      </rPr>
      <t xml:space="preserve"> Emisión Alertas Informativas: 
</t>
    </r>
    <r>
      <rPr>
        <b/>
        <sz val="8"/>
        <rFont val="Arial"/>
        <family val="2"/>
      </rPr>
      <t>Alerta Inf. 1:</t>
    </r>
    <r>
      <rPr>
        <sz val="8"/>
        <rFont val="Arial"/>
        <family val="2"/>
      </rPr>
      <t xml:space="preserve"> 11/01/2017, </t>
    </r>
    <r>
      <rPr>
        <b/>
        <sz val="8"/>
        <rFont val="Arial"/>
        <family val="2"/>
      </rPr>
      <t xml:space="preserve">Alerta Inf. 2: </t>
    </r>
    <r>
      <rPr>
        <sz val="8"/>
        <rFont val="Arial"/>
        <family val="2"/>
      </rPr>
      <t xml:space="preserve">19/01/2017, </t>
    </r>
    <r>
      <rPr>
        <b/>
        <sz val="8"/>
        <rFont val="Arial"/>
        <family val="2"/>
      </rPr>
      <t>Alerta Inf. 3:</t>
    </r>
    <r>
      <rPr>
        <sz val="8"/>
        <rFont val="Arial"/>
        <family val="2"/>
      </rPr>
      <t xml:space="preserve"> 23/01/2017, </t>
    </r>
    <r>
      <rPr>
        <b/>
        <sz val="8"/>
        <rFont val="Arial"/>
        <family val="2"/>
      </rPr>
      <t xml:space="preserve">Alerta Inf. 4: </t>
    </r>
    <r>
      <rPr>
        <sz val="8"/>
        <rFont val="Arial"/>
        <family val="2"/>
      </rPr>
      <t xml:space="preserve">08/02/2017, </t>
    </r>
    <r>
      <rPr>
        <b/>
        <sz val="8"/>
        <rFont val="Arial"/>
        <family val="2"/>
      </rPr>
      <t xml:space="preserve">Alerta Inf. 5: </t>
    </r>
    <r>
      <rPr>
        <sz val="8"/>
        <rFont val="Arial"/>
        <family val="2"/>
      </rPr>
      <t xml:space="preserve">13/02/2017, </t>
    </r>
    <r>
      <rPr>
        <b/>
        <sz val="8"/>
        <rFont val="Arial"/>
        <family val="2"/>
      </rPr>
      <t>Alerta Inf. 6:</t>
    </r>
    <r>
      <rPr>
        <sz val="8"/>
        <rFont val="Arial"/>
        <family val="2"/>
      </rPr>
      <t xml:space="preserve"> 14/02/2017, </t>
    </r>
    <r>
      <rPr>
        <b/>
        <sz val="8"/>
        <rFont val="Arial"/>
        <family val="2"/>
      </rPr>
      <t xml:space="preserve">Alerta Inf. 7: </t>
    </r>
    <r>
      <rPr>
        <sz val="8"/>
        <rFont val="Arial"/>
        <family val="2"/>
      </rPr>
      <t xml:space="preserve">14/02/2017, </t>
    </r>
    <r>
      <rPr>
        <b/>
        <sz val="8"/>
        <rFont val="Arial"/>
        <family val="2"/>
      </rPr>
      <t>Alerta Inf. 8:</t>
    </r>
    <r>
      <rPr>
        <sz val="8"/>
        <rFont val="Arial"/>
        <family val="2"/>
      </rPr>
      <t xml:space="preserve"> 22/02/2017, </t>
    </r>
    <r>
      <rPr>
        <b/>
        <sz val="8"/>
        <rFont val="Arial"/>
        <family val="2"/>
      </rPr>
      <t>Alerta Inf. 9:</t>
    </r>
    <r>
      <rPr>
        <sz val="8"/>
        <rFont val="Arial"/>
        <family val="2"/>
      </rPr>
      <t xml:space="preserve"> 8/03/2017, </t>
    </r>
    <r>
      <rPr>
        <b/>
        <sz val="8"/>
        <rFont val="Arial"/>
        <family val="2"/>
      </rPr>
      <t>Alerta Inf. 10</t>
    </r>
    <r>
      <rPr>
        <sz val="8"/>
        <rFont val="Arial"/>
        <family val="2"/>
      </rPr>
      <t xml:space="preserve">: 8/03/2017, </t>
    </r>
    <r>
      <rPr>
        <b/>
        <sz val="8"/>
        <rFont val="Arial"/>
        <family val="2"/>
      </rPr>
      <t>Alerta Inf. 11:</t>
    </r>
    <r>
      <rPr>
        <sz val="8"/>
        <rFont val="Arial"/>
        <family val="2"/>
      </rPr>
      <t xml:space="preserve"> 8/03/2017, </t>
    </r>
    <r>
      <rPr>
        <b/>
        <sz val="8"/>
        <rFont val="Arial"/>
        <family val="2"/>
      </rPr>
      <t>Alerta Inf. 12:</t>
    </r>
    <r>
      <rPr>
        <sz val="8"/>
        <rFont val="Arial"/>
        <family val="2"/>
      </rPr>
      <t xml:space="preserve"> 8/03/2017 , </t>
    </r>
    <r>
      <rPr>
        <b/>
        <sz val="8"/>
        <rFont val="Arial"/>
        <family val="2"/>
      </rPr>
      <t xml:space="preserve">Alerta Inf. 13: </t>
    </r>
    <r>
      <rPr>
        <sz val="8"/>
        <rFont val="Arial"/>
        <family val="2"/>
      </rPr>
      <t xml:space="preserve">13/03/2017, </t>
    </r>
    <r>
      <rPr>
        <b/>
        <sz val="8"/>
        <rFont val="Arial"/>
        <family val="2"/>
      </rPr>
      <t xml:space="preserve">Alerta Inf. 14: </t>
    </r>
    <r>
      <rPr>
        <sz val="8"/>
        <rFont val="Arial"/>
        <family val="2"/>
      </rPr>
      <t xml:space="preserve">28/03/2017, </t>
    </r>
    <r>
      <rPr>
        <b/>
        <sz val="8"/>
        <rFont val="Arial"/>
        <family val="2"/>
      </rPr>
      <t xml:space="preserve">Alerta Inf. 15: </t>
    </r>
    <r>
      <rPr>
        <sz val="8"/>
        <rFont val="Arial"/>
        <family val="2"/>
      </rPr>
      <t xml:space="preserve">31/03/2017
</t>
    </r>
    <r>
      <rPr>
        <b/>
        <sz val="8"/>
        <rFont val="Arial"/>
        <family val="2"/>
      </rPr>
      <t>2.</t>
    </r>
    <r>
      <rPr>
        <sz val="8"/>
        <rFont val="Arial"/>
        <family val="2"/>
      </rPr>
      <t xml:space="preserve"> Emisión de Alertas Preventivas: 
</t>
    </r>
    <r>
      <rPr>
        <b/>
        <sz val="8"/>
        <rFont val="Arial"/>
        <family val="2"/>
      </rPr>
      <t>Alerta Prev. 1:</t>
    </r>
    <r>
      <rPr>
        <sz val="8"/>
        <rFont val="Arial"/>
        <family val="2"/>
      </rPr>
      <t xml:space="preserve"> 17/01/2017, </t>
    </r>
    <r>
      <rPr>
        <b/>
        <sz val="8"/>
        <rFont val="Arial"/>
        <family val="2"/>
      </rPr>
      <t>Alerta Prev. 2:</t>
    </r>
    <r>
      <rPr>
        <sz val="8"/>
        <rFont val="Arial"/>
        <family val="2"/>
      </rPr>
      <t xml:space="preserve"> 20/01/2017 </t>
    </r>
    <r>
      <rPr>
        <b/>
        <sz val="8"/>
        <rFont val="Arial"/>
        <family val="2"/>
      </rPr>
      <t>(2)</t>
    </r>
    <r>
      <rPr>
        <b/>
        <sz val="8"/>
        <rFont val="Arial"/>
        <family val="2"/>
      </rPr>
      <t xml:space="preserve">
3. </t>
    </r>
    <r>
      <rPr>
        <sz val="8"/>
        <rFont val="Arial"/>
        <family val="2"/>
      </rPr>
      <t>Seguimiento Mapa de Riesgos Anticorrupción con corte al 31 de Diciembre de 2016.</t>
    </r>
    <r>
      <rPr>
        <b/>
        <sz val="8"/>
        <rFont val="Arial"/>
        <family val="2"/>
      </rPr>
      <t xml:space="preserve">
4. </t>
    </r>
    <r>
      <rPr>
        <sz val="8"/>
        <rFont val="Arial"/>
        <family val="2"/>
      </rPr>
      <t>Seguimiento al Plan Anticorrupción y de Atención al Ciudadano con corte al 31 de Diciembre de 2016.</t>
    </r>
    <r>
      <rPr>
        <b/>
        <sz val="8"/>
        <color rgb="FFFF0000"/>
        <rFont val="Arial"/>
        <family val="2"/>
      </rPr>
      <t xml:space="preserve">
</t>
    </r>
    <r>
      <rPr>
        <b/>
        <sz val="8"/>
        <rFont val="Arial"/>
        <family val="2"/>
      </rPr>
      <t>TOTAL: 19</t>
    </r>
    <r>
      <rPr>
        <sz val="8"/>
        <rFont val="Arial"/>
        <family val="2"/>
      </rPr>
      <t xml:space="preserve">
</t>
    </r>
    <r>
      <rPr>
        <b/>
        <sz val="8"/>
        <rFont val="Arial"/>
        <family val="2"/>
      </rPr>
      <t/>
    </r>
  </si>
  <si>
    <r>
      <t xml:space="preserve">Se desarrollaron las siguientes actividades en el Marco del Programa de Auditorías vigencia 2017:
</t>
    </r>
    <r>
      <rPr>
        <b/>
        <sz val="8"/>
        <rFont val="Arial"/>
        <family val="2"/>
      </rPr>
      <t xml:space="preserve">1. </t>
    </r>
    <r>
      <rPr>
        <sz val="8"/>
        <rFont val="Arial"/>
        <family val="2"/>
      </rPr>
      <t xml:space="preserve">Priorización de procesos objeto de Auditoría durante la vigencia 2017.
</t>
    </r>
    <r>
      <rPr>
        <b/>
        <sz val="8"/>
        <rFont val="Arial"/>
        <family val="2"/>
      </rPr>
      <t>2.</t>
    </r>
    <r>
      <rPr>
        <sz val="8"/>
        <rFont val="Arial"/>
        <family val="2"/>
      </rPr>
      <t xml:space="preserve">Elaboración y aprobación del Programa de auditorías para la vigencia 2017. Acta No. 1 del Comité Directivo del 31 de Enero de 2017.
</t>
    </r>
    <r>
      <rPr>
        <b/>
        <sz val="8"/>
        <rFont val="Arial"/>
        <family val="2"/>
      </rPr>
      <t>3.</t>
    </r>
    <r>
      <rPr>
        <sz val="8"/>
        <rFont val="Arial"/>
        <family val="2"/>
      </rPr>
      <t xml:space="preserve">Reporte del Programa de Auditorías vigencia 2017 a Secretaría general: Medio Electrónico: 13/02/2017. Medio Físico: Radicado 84 del 14/02/17.
</t>
    </r>
    <r>
      <rPr>
        <b/>
        <sz val="8"/>
        <rFont val="Arial"/>
        <family val="2"/>
      </rPr>
      <t>4.</t>
    </r>
    <r>
      <rPr>
        <sz val="8"/>
        <rFont val="Arial"/>
        <family val="2"/>
      </rPr>
      <t>Apertura y Desarrollo de la Auditoría al Proceso de Gestión Contractual. Febrero 22 de 2017.</t>
    </r>
    <r>
      <rPr>
        <sz val="8"/>
        <rFont val="Arial"/>
        <family val="2"/>
      </rPr>
      <t xml:space="preserve">
</t>
    </r>
    <r>
      <rPr>
        <b/>
        <sz val="8"/>
        <rFont val="Arial"/>
        <family val="2"/>
      </rPr>
      <t>TOTAL: (4)</t>
    </r>
  </si>
  <si>
    <r>
      <rPr>
        <b/>
        <sz val="8"/>
        <rFont val="Arial"/>
        <family val="2"/>
      </rPr>
      <t>1.</t>
    </r>
    <r>
      <rPr>
        <sz val="8"/>
        <rFont val="Arial"/>
        <family val="2"/>
      </rPr>
      <t xml:space="preserve"> Reporte y seguimiento de los indicadores  del proceso Evaluación y seguimiento consolidado cuarto trimestre de 2016.</t>
    </r>
    <r>
      <rPr>
        <b/>
        <sz val="8"/>
        <rFont val="Arial"/>
        <family val="2"/>
      </rPr>
      <t xml:space="preserve">
2. </t>
    </r>
    <r>
      <rPr>
        <sz val="8"/>
        <rFont val="Arial"/>
        <family val="2"/>
      </rPr>
      <t xml:space="preserve">Reporte del Plan Operativo Anual del proceso de Evaluación y Seguimiento correspondiente al cuarto trimestre de 2016.
</t>
    </r>
    <r>
      <rPr>
        <b/>
        <sz val="8"/>
        <rFont val="Arial"/>
        <family val="2"/>
      </rPr>
      <t xml:space="preserve">3. </t>
    </r>
    <r>
      <rPr>
        <sz val="8"/>
        <rFont val="Arial"/>
        <family val="2"/>
      </rPr>
      <t xml:space="preserve">Generación del Informe de gestión del proceso de evaluación y seguimiento correspondiente al cuarto trimestre y consolidado vigencia 2016.
</t>
    </r>
    <r>
      <rPr>
        <b/>
        <sz val="8"/>
        <rFont val="Arial"/>
        <family val="2"/>
      </rPr>
      <t xml:space="preserve">4. </t>
    </r>
    <r>
      <rPr>
        <sz val="8"/>
        <rFont val="Arial"/>
        <family val="2"/>
      </rPr>
      <t xml:space="preserve">Seguimiento a los resultados del avance de la implementación y sostenibilidad del Sistema Integrado de Gestión (SIG).  (SISIG), con corte al 31 de Diciembre de 2016.
</t>
    </r>
    <r>
      <rPr>
        <b/>
        <sz val="8"/>
        <rFont val="Arial"/>
        <family val="2"/>
      </rPr>
      <t xml:space="preserve">5. </t>
    </r>
    <r>
      <rPr>
        <sz val="8"/>
        <rFont val="Arial"/>
        <family val="2"/>
      </rPr>
      <t>Modificación y normalización por parte del Referente SIG  del Formato del Programa de Auditorías acorde a los lineamientos de Secretaría General. FT-ESE-16-01  Versión 4 del 25/01/2017.</t>
    </r>
    <r>
      <rPr>
        <b/>
        <sz val="8"/>
        <rFont val="Arial"/>
        <family val="2"/>
      </rPr>
      <t xml:space="preserve">
6. </t>
    </r>
    <r>
      <rPr>
        <sz val="8"/>
        <rFont val="Arial"/>
        <family val="2"/>
      </rPr>
      <t xml:space="preserve">Se realiza un Comités SIG - Control Interno: 31/01/2017.
</t>
    </r>
    <r>
      <rPr>
        <b/>
        <sz val="8"/>
        <rFont val="Arial"/>
        <family val="2"/>
      </rPr>
      <t xml:space="preserve">7. </t>
    </r>
    <r>
      <rPr>
        <sz val="8"/>
        <rFont val="Arial"/>
        <family val="2"/>
      </rPr>
      <t xml:space="preserve">Acompañamiento y Asesoría al Referente SIG frente a temas de Plan de Mejoramiento, Procedimiento Acciones Correctivas, Preventivas y de Mejora y desarrollo de temas pendientes y prioritarios del Sistema Integrado de Gestión (1)
</t>
    </r>
    <r>
      <rPr>
        <b/>
        <sz val="8"/>
        <rFont val="Arial"/>
        <family val="2"/>
      </rPr>
      <t>8.</t>
    </r>
    <r>
      <rPr>
        <sz val="8"/>
        <rFont val="Arial"/>
        <family val="2"/>
      </rPr>
      <t xml:space="preserve"> Formulación del Plan Operativo Anual para la vigencia 2017 de la Oficina de Control Interno.
</t>
    </r>
    <r>
      <rPr>
        <b/>
        <sz val="8"/>
        <rFont val="Arial"/>
        <family val="2"/>
      </rPr>
      <t>9.</t>
    </r>
    <r>
      <rPr>
        <sz val="8"/>
        <rFont val="Arial"/>
        <family val="2"/>
      </rPr>
      <t xml:space="preserve"> Actualización del Normograma Institucional con corte al 30/01/2017
</t>
    </r>
    <r>
      <rPr>
        <b/>
        <sz val="8"/>
        <rFont val="Arial"/>
        <family val="2"/>
      </rPr>
      <t>10.</t>
    </r>
    <r>
      <rPr>
        <sz val="8"/>
        <rFont val="Arial"/>
        <family val="2"/>
      </rPr>
      <t xml:space="preserve"> Revisión con referente de Gestión Documental de las Tablas de Retención Documental de la Oficina de Control Interno,02/02/2017.
</t>
    </r>
    <r>
      <rPr>
        <b/>
        <sz val="8"/>
        <rFont val="Arial"/>
        <family val="2"/>
      </rPr>
      <t>11.</t>
    </r>
    <r>
      <rPr>
        <sz val="8"/>
        <rFont val="Arial"/>
        <family val="2"/>
      </rPr>
      <t xml:space="preserve"> En el Marco del PIC 2016, asistencia a las dos jornadas de capacitación para la definición de la Planeacion estratégica del IDEP 2017-2020. (12/01/2017 y 18/01/2017) </t>
    </r>
    <r>
      <rPr>
        <b/>
        <sz val="8"/>
        <color theme="1"/>
        <rFont val="Arial"/>
        <family val="2"/>
      </rPr>
      <t>(2)</t>
    </r>
    <r>
      <rPr>
        <sz val="8"/>
        <rFont val="Arial"/>
        <family val="2"/>
      </rPr>
      <t xml:space="preserve">
</t>
    </r>
    <r>
      <rPr>
        <b/>
        <sz val="8"/>
        <rFont val="Arial"/>
        <family val="2"/>
      </rPr>
      <t xml:space="preserve">12. </t>
    </r>
    <r>
      <rPr>
        <sz val="8"/>
        <rFont val="Arial"/>
        <family val="2"/>
      </rPr>
      <t xml:space="preserve">Reporte Proyecto de Aprendizaje por Equipos de la Oficina de Control Interno. 
</t>
    </r>
    <r>
      <rPr>
        <b/>
        <sz val="8"/>
        <rFont val="Arial"/>
        <family val="2"/>
      </rPr>
      <t>TOTAL: (13)</t>
    </r>
  </si>
  <si>
    <t>En el mes de febrero desde la Subdirección Académica, se realizó la verificación en la página web de cada uno los ítems de la matriz de seguimiento de la Ley 1712 de 2014, que se encontraban pendientes por actualizar o cumplir, según el seguimiento realizado en el mes de enero por parte de la Oficina de Control Interno. Posteriormente, se llevaron a cabo dos reuniones  (una con el Subdirector Administrativo, Financiero y de Control Disciplinario, y la otra con la Subdirectora Académica), en las cuales se revisó la matriz y se definieron los responsables de las acciones pendientes por actualizar o cumplir. Posteriormente se le indicó a cada responsable las actividades a realizar. Luego se revisó en la página web el cumplimiento de dichas actividades, y, finalmente, se realizó el respectivo reporte en la Matriz compartida por la Oficina de Control Interno.
En consecuencia con lo anterior, se indican las actualizaciones realizadas en la página web Institucional, así:  
1. Link noticias desde la página principal y botón de transparencia.
2. Calendario Institucional.
3. Se incluyó el indicativo en el directorio de extensiones del IDEP publicado en el link de Atención al ciudadano.
4. Los directorios de funcionarios y contratistas  se publicaron con corte a marzo. 
5. El link de escala salarial se encuentra en funcionamiento. Se publicó la resolución de incremento de la vigencia 2015.
6. Se activaron los link directorio de funcionarios y directorio contratistas desde el botón de transparencia.
7. Se publicó el Decreto No. 627 de 2016 de la Alcaldía Mayor de Bogotá, por el cual se aprueba el presupuesto para la vigencia 2017.
8. Se publicaron los Estados Contables a diciembre de 2016.
9. Se publicaron los estados contables de septiembre de 2015.
10. Se publicaron las diferentes versiones de plan de adquisiciones vigencia 2017</t>
  </si>
  <si>
    <t>Archivos digitales y fisicos del Subsistema de Gestión Ambiental</t>
  </si>
  <si>
    <t>Los avances se materializan en las siguientes acciones:  
• Aprobación del Plan de Acción Interno para el Aprovechamiento de los Residuos PAI.                       
•  Inspecciones a puntos ecologicos  
• Firma del acuerdo de corresponsabilidad con la Organización de Recicladores de Oficio ASOPAREIN.                            
• Sensibilización manejo adecuado de los residuos sólidos.</t>
  </si>
  <si>
    <t xml:space="preserve">Loa avances, se materializan en las siguientes acciones:
• Aprobación del Plan Institucional de Gestión Ambiental, concertado por medio del Acta de del PIGA 2016 – 2020 de diciembre 29 de 2016.         
• Cargue de documentos a la plataforma Storm de la Secretaria Distrital de Ambiente, correspondientes a Plan de Acción 2017, Matriz de Aspectos e Impactos Ambientales y Matriz Normativa, Procedimiento de Actualización Normativa y Plan de Gestión Integral de Residuos Peligrosos.                  
• Cargue de documentos a la plataforma Storm de la Secretaria Distrital de Ambiente, correspondiente a Verificación 242 PIGA 2016.                      
• Reportes días de la Movilidad Sostenible.  </t>
  </si>
  <si>
    <t>Los avances se materializaron las siguientes acciones:
• Elaboración del Plan de Acción de SST
• Reuniones Brigada de Emergencias Acta 01 y 02 de 2017                              
• Cumplimiento del Plan de Mejoramiento suscrito con la Contraloría. Sensibilización para la implementación de la metodología de las 5 Eses. Febrero y Marzo.
• Aprobación y publicación en Maloka SIG del formato para la Investigación de Accidentes de Trabajo
• Construcción de documento del Sistema de Gestión de Seguridad y Salud en el Trabajo. Capitulo Política y objetivos del Subsistema.
• Actualización de la Matriz Legal del Sistema de seguridad y Salud en el Trabajo, posterior envió a la Oficina Jurídica para su revisión y normalización en plataforma.
• Entrega documento Informe  Inspecciones Ergonómicas
• Construcción de documento del Sistema de Gestión de Seguridad y Salud en el Trabajo.                          
• Reunión Copasst Enero, Febrero y Marzo de 2017.Actualizacion Analisis de Vulnerabilidad, Plan de Emergencias.                   
• Recopilacion de soportes de la convocatoria, elección y conformación del Comité Paritario de Seguridad y Salud en el Trabajo.       
• Elaboracion de Informe de Inspecciones de Puestos de Trabajo</t>
  </si>
  <si>
    <t>Archivos digitales PAI - Aula SIG</t>
  </si>
  <si>
    <t xml:space="preserve">Archivos digitales y fisicos del Programa de Seguridad y Salud en el Trabajo </t>
  </si>
  <si>
    <t xml:space="preserve">Se realizó seguimiento con corte 31 de marzo de 2017, de los requerimientos de publicación de información por parte de la OAP de la Ley  1712 de 2014.  </t>
  </si>
</sst>
</file>

<file path=xl/styles.xml><?xml version="1.0" encoding="utf-8"?>
<styleSheet xmlns="http://schemas.openxmlformats.org/spreadsheetml/2006/main">
  <numFmts count="1">
    <numFmt numFmtId="164" formatCode="0.0%"/>
  </numFmts>
  <fonts count="10">
    <font>
      <sz val="11"/>
      <color theme="1"/>
      <name val="Calibri"/>
      <family val="2"/>
      <scheme val="minor"/>
    </font>
    <font>
      <sz val="11"/>
      <color rgb="FF000000"/>
      <name val="Calibri"/>
    </font>
    <font>
      <sz val="8"/>
      <name val="Arial"/>
      <family val="2"/>
    </font>
    <font>
      <b/>
      <sz val="8"/>
      <name val="Arial"/>
      <family val="2"/>
    </font>
    <font>
      <b/>
      <sz val="9"/>
      <name val="Arial"/>
      <family val="2"/>
    </font>
    <font>
      <sz val="8"/>
      <color theme="1"/>
      <name val="Arial"/>
      <family val="2"/>
    </font>
    <font>
      <sz val="8"/>
      <color rgb="FF000000"/>
      <name val="Arial"/>
      <family val="2"/>
    </font>
    <font>
      <b/>
      <sz val="8"/>
      <color rgb="FFFF0000"/>
      <name val="Arial"/>
      <family val="2"/>
    </font>
    <font>
      <sz val="8"/>
      <color rgb="FFFF0000"/>
      <name val="Arial"/>
      <family val="2"/>
    </font>
    <font>
      <b/>
      <sz val="8"/>
      <color theme="1"/>
      <name val="Arial"/>
      <family val="2"/>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indexed="23"/>
      </patternFill>
    </fill>
    <fill>
      <patternFill patternType="solid">
        <fgColor theme="0"/>
        <bgColor rgb="FFFFFFFF"/>
      </patternFill>
    </fill>
    <fill>
      <patternFill patternType="solid">
        <fgColor rgb="FFFFFF00"/>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0" fontId="1" fillId="0" borderId="0"/>
    <xf numFmtId="9" fontId="1" fillId="0" borderId="0" applyFont="0" applyFill="0" applyBorder="0" applyAlignment="0" applyProtection="0"/>
  </cellStyleXfs>
  <cellXfs count="118">
    <xf numFmtId="0" fontId="0" fillId="0" borderId="0" xfId="0"/>
    <xf numFmtId="49" fontId="3" fillId="0" borderId="12" xfId="1" applyNumberFormat="1" applyFont="1" applyFill="1" applyBorder="1" applyAlignment="1">
      <alignment horizontal="center" vertical="center" wrapText="1"/>
    </xf>
    <xf numFmtId="164" fontId="2" fillId="0"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wrapText="1"/>
    </xf>
    <xf numFmtId="0" fontId="3" fillId="0" borderId="12"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0" borderId="12" xfId="1" applyFont="1" applyFill="1" applyBorder="1" applyAlignment="1">
      <alignment horizontal="left" vertical="center" wrapText="1"/>
    </xf>
    <xf numFmtId="1" fontId="2" fillId="0" borderId="12" xfId="1" applyNumberFormat="1" applyFont="1" applyFill="1" applyBorder="1" applyAlignment="1">
      <alignment horizontal="center" vertical="center" wrapText="1"/>
    </xf>
    <xf numFmtId="0" fontId="2" fillId="0" borderId="12" xfId="1" applyFont="1" applyFill="1" applyBorder="1"/>
    <xf numFmtId="1" fontId="2" fillId="0" borderId="12" xfId="1" applyNumberFormat="1" applyFont="1" applyFill="1" applyBorder="1" applyAlignment="1">
      <alignment horizontal="center" vertical="center"/>
    </xf>
    <xf numFmtId="0" fontId="2" fillId="3" borderId="12"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10" fontId="2" fillId="0" borderId="12" xfId="1" applyNumberFormat="1" applyFont="1" applyFill="1" applyBorder="1" applyAlignment="1">
      <alignment horizontal="center" vertical="center"/>
    </xf>
    <xf numFmtId="3" fontId="2" fillId="0" borderId="12" xfId="1" applyNumberFormat="1" applyFont="1" applyFill="1" applyBorder="1" applyAlignment="1">
      <alignment horizontal="center" vertical="center"/>
    </xf>
    <xf numFmtId="0" fontId="2" fillId="3" borderId="12" xfId="1" applyFont="1" applyFill="1" applyBorder="1" applyAlignment="1">
      <alignment vertical="center" wrapText="1"/>
    </xf>
    <xf numFmtId="0" fontId="2" fillId="4" borderId="12" xfId="1" applyFont="1" applyFill="1" applyBorder="1" applyAlignment="1">
      <alignment vertical="center" wrapText="1"/>
    </xf>
    <xf numFmtId="0" fontId="2" fillId="3" borderId="12" xfId="1" applyFont="1" applyFill="1" applyBorder="1" applyAlignment="1">
      <alignment wrapText="1"/>
    </xf>
    <xf numFmtId="0" fontId="2" fillId="3" borderId="12" xfId="1" applyFont="1" applyFill="1" applyBorder="1" applyAlignment="1">
      <alignment horizontal="left" vertical="center" wrapText="1"/>
    </xf>
    <xf numFmtId="0" fontId="2" fillId="4" borderId="12" xfId="1" applyFont="1" applyFill="1" applyBorder="1" applyAlignment="1">
      <alignment horizontal="left" vertical="center" wrapText="1"/>
    </xf>
    <xf numFmtId="0" fontId="5" fillId="3" borderId="12" xfId="1" applyFont="1" applyFill="1" applyBorder="1" applyAlignment="1">
      <alignment horizontal="justify" vertical="center" wrapText="1"/>
    </xf>
    <xf numFmtId="0" fontId="2" fillId="3" borderId="12" xfId="1" applyFont="1" applyFill="1" applyBorder="1" applyAlignment="1">
      <alignment horizontal="left" wrapText="1"/>
    </xf>
    <xf numFmtId="0" fontId="6" fillId="0"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wrapText="1"/>
    </xf>
    <xf numFmtId="9" fontId="2" fillId="0" borderId="12" xfId="1" applyNumberFormat="1" applyFont="1" applyFill="1" applyBorder="1" applyAlignment="1">
      <alignment horizontal="center" vertical="center"/>
    </xf>
    <xf numFmtId="0" fontId="3" fillId="3" borderId="12" xfId="1" applyFont="1" applyFill="1" applyBorder="1" applyAlignment="1">
      <alignment horizontal="center" vertical="center" wrapText="1"/>
    </xf>
    <xf numFmtId="9" fontId="6" fillId="0" borderId="12" xfId="1" applyNumberFormat="1" applyFont="1" applyFill="1" applyBorder="1" applyAlignment="1">
      <alignment horizontal="center" vertical="center"/>
    </xf>
    <xf numFmtId="3" fontId="6" fillId="0" borderId="12" xfId="1" applyNumberFormat="1" applyFont="1" applyFill="1" applyBorder="1" applyAlignment="1">
      <alignment horizontal="center" vertical="center"/>
    </xf>
    <xf numFmtId="0" fontId="2" fillId="3" borderId="12" xfId="1" applyFont="1" applyFill="1" applyBorder="1" applyAlignment="1" applyProtection="1">
      <alignment horizontal="justify" vertical="center" wrapText="1"/>
    </xf>
    <xf numFmtId="9" fontId="2" fillId="0" borderId="15" xfId="1" applyNumberFormat="1" applyFont="1" applyFill="1" applyBorder="1" applyAlignment="1">
      <alignment horizontal="center" vertical="center" wrapText="1"/>
    </xf>
    <xf numFmtId="0" fontId="2" fillId="2" borderId="12" xfId="1" applyFont="1" applyFill="1" applyBorder="1"/>
    <xf numFmtId="1" fontId="6" fillId="0" borderId="12" xfId="1" applyNumberFormat="1" applyFont="1" applyFill="1" applyBorder="1" applyAlignment="1">
      <alignment horizontal="center" vertical="center"/>
    </xf>
    <xf numFmtId="0" fontId="2" fillId="3" borderId="12" xfId="1" applyFont="1" applyFill="1" applyBorder="1" applyAlignment="1">
      <alignment horizontal="center" vertical="center"/>
    </xf>
    <xf numFmtId="0" fontId="6" fillId="0" borderId="12"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5" borderId="12" xfId="1" applyFont="1" applyFill="1" applyBorder="1" applyAlignment="1">
      <alignment horizontal="center" vertical="center" wrapText="1"/>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10" fontId="5" fillId="0" borderId="12" xfId="1" applyNumberFormat="1" applyFont="1" applyBorder="1" applyAlignment="1">
      <alignment horizontal="center" vertical="center" wrapText="1"/>
    </xf>
    <xf numFmtId="10" fontId="2" fillId="3" borderId="12" xfId="1" applyNumberFormat="1" applyFont="1" applyFill="1" applyBorder="1" applyAlignment="1">
      <alignment horizontal="center" vertical="center" wrapText="1"/>
    </xf>
    <xf numFmtId="2" fontId="4" fillId="3" borderId="12" xfId="1" applyNumberFormat="1" applyFont="1" applyFill="1" applyBorder="1" applyAlignment="1">
      <alignment horizontal="center" vertical="center" wrapText="1"/>
    </xf>
    <xf numFmtId="0" fontId="6" fillId="3" borderId="12" xfId="1" applyFont="1" applyFill="1" applyBorder="1" applyAlignment="1">
      <alignment horizontal="center" vertical="center" wrapText="1"/>
    </xf>
    <xf numFmtId="9" fontId="2" fillId="3" borderId="12" xfId="1" applyNumberFormat="1" applyFont="1" applyFill="1" applyBorder="1" applyAlignment="1">
      <alignment horizontal="center" vertical="center"/>
    </xf>
    <xf numFmtId="10" fontId="5" fillId="3" borderId="12" xfId="1" applyNumberFormat="1" applyFont="1" applyFill="1" applyBorder="1" applyAlignment="1">
      <alignment horizontal="center" vertical="center" wrapText="1"/>
    </xf>
    <xf numFmtId="9" fontId="6" fillId="3" borderId="12" xfId="1" applyNumberFormat="1" applyFont="1" applyFill="1" applyBorder="1" applyAlignment="1">
      <alignment horizontal="center" vertical="center"/>
    </xf>
    <xf numFmtId="1" fontId="6" fillId="3" borderId="12" xfId="1" applyNumberFormat="1" applyFont="1" applyFill="1" applyBorder="1" applyAlignment="1">
      <alignment horizontal="center" vertical="center"/>
    </xf>
    <xf numFmtId="9" fontId="2" fillId="0" borderId="12" xfId="1" applyNumberFormat="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2" xfId="1" applyFont="1" applyFill="1" applyBorder="1" applyAlignment="1">
      <alignment horizontal="center" vertical="center"/>
    </xf>
    <xf numFmtId="0" fontId="2" fillId="3" borderId="12" xfId="1" applyFont="1" applyFill="1" applyBorder="1" applyAlignment="1">
      <alignment horizontal="center" vertical="center" wrapText="1"/>
    </xf>
    <xf numFmtId="0" fontId="2" fillId="3" borderId="12" xfId="1" applyFont="1" applyFill="1" applyBorder="1" applyAlignment="1">
      <alignment horizontal="justify" vertical="center" wrapText="1"/>
    </xf>
    <xf numFmtId="0" fontId="2" fillId="3" borderId="12" xfId="1" applyFont="1" applyFill="1" applyBorder="1" applyAlignment="1">
      <alignment vertical="center" wrapText="1"/>
    </xf>
    <xf numFmtId="0" fontId="2" fillId="3" borderId="12" xfId="1" applyFont="1" applyFill="1" applyBorder="1" applyAlignment="1">
      <alignment horizontal="left" vertical="center" wrapText="1"/>
    </xf>
    <xf numFmtId="9" fontId="2" fillId="3" borderId="12" xfId="1" applyNumberFormat="1" applyFont="1" applyFill="1" applyBorder="1" applyAlignment="1">
      <alignment horizontal="center" vertical="center" wrapText="1"/>
    </xf>
    <xf numFmtId="0" fontId="3" fillId="3" borderId="12" xfId="1" applyFont="1" applyFill="1" applyBorder="1" applyAlignment="1">
      <alignment horizontal="center" vertical="center" wrapText="1"/>
    </xf>
    <xf numFmtId="0" fontId="2" fillId="3" borderId="12" xfId="1" applyFont="1" applyFill="1" applyBorder="1" applyAlignment="1" applyProtection="1">
      <alignment horizontal="justify" vertical="center" wrapText="1"/>
    </xf>
    <xf numFmtId="0" fontId="2" fillId="3" borderId="12" xfId="1" applyFont="1" applyFill="1" applyBorder="1" applyAlignment="1">
      <alignment horizontal="center" vertical="center"/>
    </xf>
    <xf numFmtId="1" fontId="2" fillId="3" borderId="12" xfId="1" applyNumberFormat="1" applyFont="1" applyFill="1" applyBorder="1" applyAlignment="1">
      <alignment horizontal="center" vertical="center"/>
    </xf>
    <xf numFmtId="10" fontId="2" fillId="0" borderId="12" xfId="1" applyNumberFormat="1" applyFont="1" applyFill="1" applyBorder="1" applyAlignment="1">
      <alignment horizontal="center" vertical="center" wrapText="1"/>
    </xf>
    <xf numFmtId="0" fontId="2" fillId="2" borderId="12" xfId="1" applyFont="1" applyFill="1" applyBorder="1" applyAlignment="1">
      <alignment horizontal="center" vertical="center"/>
    </xf>
    <xf numFmtId="2" fontId="2" fillId="0" borderId="12" xfId="1" applyNumberFormat="1" applyFont="1" applyFill="1" applyBorder="1" applyAlignment="1">
      <alignment vertical="center"/>
    </xf>
    <xf numFmtId="10" fontId="2" fillId="0" borderId="12" xfId="1" applyNumberFormat="1" applyFont="1" applyFill="1" applyBorder="1" applyAlignment="1">
      <alignment vertical="center"/>
    </xf>
    <xf numFmtId="0" fontId="2" fillId="3" borderId="14" xfId="1" applyFont="1" applyFill="1" applyBorder="1" applyAlignment="1">
      <alignment horizontal="justify" vertical="center" wrapText="1"/>
    </xf>
    <xf numFmtId="9" fontId="2" fillId="3" borderId="12" xfId="2" applyFont="1" applyFill="1" applyBorder="1" applyAlignment="1">
      <alignment horizontal="center" vertical="center" wrapText="1"/>
    </xf>
    <xf numFmtId="9" fontId="2" fillId="3" borderId="12" xfId="1" applyNumberFormat="1" applyFont="1" applyFill="1" applyBorder="1" applyAlignment="1">
      <alignment horizontal="center" vertical="center"/>
    </xf>
    <xf numFmtId="0" fontId="2" fillId="5" borderId="12" xfId="1" applyFont="1" applyFill="1" applyBorder="1" applyAlignment="1">
      <alignment horizontal="center" vertical="center"/>
    </xf>
    <xf numFmtId="9" fontId="6" fillId="3" borderId="12" xfId="1" applyNumberFormat="1" applyFont="1" applyFill="1" applyBorder="1" applyAlignment="1">
      <alignment horizontal="center" vertical="center"/>
    </xf>
    <xf numFmtId="1" fontId="6" fillId="3" borderId="12" xfId="1" applyNumberFormat="1" applyFont="1" applyFill="1" applyBorder="1" applyAlignment="1">
      <alignment horizontal="center" vertical="center"/>
    </xf>
    <xf numFmtId="0" fontId="2" fillId="3" borderId="12" xfId="1" applyFont="1" applyFill="1" applyBorder="1" applyAlignment="1">
      <alignment horizontal="justify" vertical="justify" wrapText="1"/>
    </xf>
    <xf numFmtId="0" fontId="2" fillId="0"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3" borderId="15" xfId="1" applyFont="1" applyFill="1" applyBorder="1" applyAlignment="1">
      <alignment horizontal="center" vertical="center" wrapText="1"/>
    </xf>
    <xf numFmtId="3" fontId="2" fillId="3" borderId="12" xfId="1" applyNumberFormat="1" applyFont="1" applyFill="1" applyBorder="1" applyAlignment="1">
      <alignment horizontal="center" vertical="center"/>
    </xf>
    <xf numFmtId="3" fontId="6" fillId="3" borderId="12" xfId="1" applyNumberFormat="1" applyFont="1" applyFill="1" applyBorder="1" applyAlignment="1">
      <alignment horizontal="center" vertical="center"/>
    </xf>
    <xf numFmtId="0" fontId="6" fillId="3" borderId="12" xfId="1" applyFont="1" applyFill="1" applyBorder="1" applyAlignment="1">
      <alignment horizontal="center" vertical="center"/>
    </xf>
    <xf numFmtId="0" fontId="2" fillId="5" borderId="12" xfId="1" applyFont="1" applyFill="1" applyBorder="1"/>
    <xf numFmtId="0" fontId="2" fillId="3" borderId="12" xfId="0" applyFont="1" applyFill="1" applyBorder="1" applyAlignment="1">
      <alignment horizontal="center" vertical="center"/>
    </xf>
    <xf numFmtId="164" fontId="6" fillId="3" borderId="12" xfId="1" applyNumberFormat="1" applyFont="1" applyFill="1" applyBorder="1" applyAlignment="1">
      <alignment horizontal="center" vertical="center"/>
    </xf>
    <xf numFmtId="0" fontId="0" fillId="3" borderId="0" xfId="0" applyFill="1"/>
    <xf numFmtId="2" fontId="2" fillId="3" borderId="12" xfId="1" applyNumberFormat="1" applyFont="1" applyFill="1" applyBorder="1" applyAlignment="1">
      <alignment horizontal="center" vertical="center"/>
    </xf>
    <xf numFmtId="0" fontId="0" fillId="3" borderId="12" xfId="0" applyFill="1" applyBorder="1"/>
    <xf numFmtId="1" fontId="2" fillId="3" borderId="12" xfId="2" applyNumberFormat="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0" borderId="12" xfId="0" applyFont="1" applyFill="1" applyBorder="1" applyAlignment="1">
      <alignment horizontal="justify" vertical="center" wrapText="1"/>
    </xf>
    <xf numFmtId="0" fontId="2" fillId="0" borderId="12" xfId="1" applyFont="1" applyFill="1" applyBorder="1" applyAlignment="1">
      <alignment horizontal="justify" vertical="center" wrapText="1"/>
    </xf>
    <xf numFmtId="0" fontId="2" fillId="2" borderId="12" xfId="1" applyFont="1" applyFill="1" applyBorder="1" applyAlignment="1">
      <alignment horizontal="justify" vertical="center"/>
    </xf>
    <xf numFmtId="0" fontId="2" fillId="2" borderId="12" xfId="1" applyFont="1" applyFill="1" applyBorder="1" applyAlignment="1">
      <alignment horizontal="justify" vertical="center" wrapText="1"/>
    </xf>
    <xf numFmtId="0" fontId="2" fillId="0" borderId="12" xfId="0" applyNumberFormat="1" applyFont="1" applyFill="1" applyBorder="1" applyAlignment="1">
      <alignment horizontal="justify" vertical="center" wrapText="1"/>
    </xf>
    <xf numFmtId="0" fontId="2" fillId="3" borderId="12" xfId="0" applyFont="1" applyFill="1" applyBorder="1" applyAlignment="1">
      <alignment horizontal="justify" vertical="center" wrapText="1"/>
    </xf>
    <xf numFmtId="0" fontId="3" fillId="0" borderId="13"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0" borderId="12" xfId="1" applyFont="1" applyFill="1" applyBorder="1" applyAlignment="1">
      <alignment horizontal="center" vertical="center"/>
    </xf>
    <xf numFmtId="0" fontId="3" fillId="6" borderId="12" xfId="1" applyFont="1" applyFill="1" applyBorder="1" applyAlignment="1">
      <alignment horizontal="center" vertical="center"/>
    </xf>
    <xf numFmtId="0" fontId="3" fillId="0" borderId="12"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wrapText="1"/>
    </xf>
    <xf numFmtId="0" fontId="2" fillId="0" borderId="11" xfId="0" applyFont="1" applyFill="1" applyBorder="1" applyAlignment="1">
      <alignment wrapText="1"/>
    </xf>
    <xf numFmtId="0" fontId="3" fillId="0" borderId="2" xfId="0" applyFont="1" applyFill="1" applyBorder="1" applyAlignment="1">
      <alignment horizontal="center" vertical="center" wrapText="1"/>
    </xf>
    <xf numFmtId="0" fontId="2" fillId="0" borderId="3" xfId="0" applyFont="1" applyFill="1" applyBorder="1"/>
    <xf numFmtId="0" fontId="2" fillId="0" borderId="3" xfId="0" applyFont="1" applyFill="1" applyBorder="1" applyAlignment="1">
      <alignment horizontal="left"/>
    </xf>
    <xf numFmtId="0" fontId="2" fillId="6" borderId="3" xfId="0" applyFont="1" applyFill="1" applyBorder="1"/>
    <xf numFmtId="0" fontId="2" fillId="0" borderId="4" xfId="0" applyFont="1" applyFill="1" applyBorder="1"/>
    <xf numFmtId="0" fontId="2" fillId="0" borderId="9" xfId="0" applyFont="1" applyFill="1" applyBorder="1"/>
    <xf numFmtId="0" fontId="2" fillId="0" borderId="10" xfId="0" applyFont="1" applyFill="1" applyBorder="1"/>
    <xf numFmtId="0" fontId="2" fillId="0" borderId="10" xfId="0" applyFont="1" applyFill="1" applyBorder="1" applyAlignment="1">
      <alignment horizontal="left"/>
    </xf>
    <xf numFmtId="0" fontId="2" fillId="6" borderId="10" xfId="0" applyFont="1" applyFill="1" applyBorder="1"/>
    <xf numFmtId="0" fontId="2" fillId="0" borderId="18" xfId="0" applyFont="1" applyFill="1" applyBorder="1"/>
    <xf numFmtId="0" fontId="2" fillId="0" borderId="5" xfId="0" applyFont="1" applyFill="1" applyBorder="1" applyAlignment="1">
      <alignment horizontal="left" vertical="center"/>
    </xf>
    <xf numFmtId="0" fontId="2" fillId="0" borderId="6" xfId="0" applyFont="1" applyFill="1" applyBorder="1"/>
    <xf numFmtId="0" fontId="2" fillId="0" borderId="7" xfId="0" applyFont="1" applyFill="1" applyBorder="1"/>
  </cellXfs>
  <cellStyles count="3">
    <cellStyle name="Normal" xfId="0" builtinId="0"/>
    <cellStyle name="Normal 2" xfId="1"/>
    <cellStyle name="Porcentu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Z109"/>
  <sheetViews>
    <sheetView tabSelected="1" workbookViewId="0">
      <selection activeCell="W6" sqref="W6:W7"/>
    </sheetView>
  </sheetViews>
  <sheetFormatPr baseColWidth="10" defaultRowHeight="15"/>
  <cols>
    <col min="1" max="1" width="18.42578125" customWidth="1"/>
    <col min="2" max="2" width="26.85546875" customWidth="1"/>
    <col min="3" max="3" width="30.5703125" customWidth="1"/>
    <col min="4" max="4" width="25" customWidth="1"/>
    <col min="5" max="5" width="18.28515625" customWidth="1"/>
    <col min="6" max="8" width="11.42578125" customWidth="1"/>
    <col min="9" max="9" width="13.85546875" customWidth="1"/>
    <col min="10" max="10" width="11.42578125" customWidth="1"/>
    <col min="11" max="14" width="11.42578125" style="79" customWidth="1"/>
    <col min="15" max="15" width="13" style="79" customWidth="1"/>
    <col min="16" max="16" width="11.42578125" style="79"/>
    <col min="17" max="19" width="11.42578125" customWidth="1"/>
    <col min="23" max="23" width="22.140625" customWidth="1"/>
    <col min="24" max="24" width="50.5703125" customWidth="1"/>
    <col min="25" max="25" width="18" customWidth="1"/>
    <col min="26" max="26" width="14.42578125" customWidth="1"/>
  </cols>
  <sheetData>
    <row r="1" spans="1:26">
      <c r="A1" s="102"/>
      <c r="B1" s="105" t="s">
        <v>331</v>
      </c>
      <c r="C1" s="106"/>
      <c r="D1" s="106"/>
      <c r="E1" s="107"/>
      <c r="F1" s="106"/>
      <c r="G1" s="106"/>
      <c r="H1" s="106"/>
      <c r="I1" s="106"/>
      <c r="J1" s="106"/>
      <c r="K1" s="108"/>
      <c r="L1" s="106"/>
      <c r="M1" s="106"/>
      <c r="N1" s="106"/>
      <c r="O1" s="106"/>
      <c r="P1" s="108"/>
      <c r="Q1" s="106"/>
      <c r="R1" s="106"/>
      <c r="S1" s="106"/>
      <c r="T1" s="109"/>
      <c r="U1" s="115" t="s">
        <v>333</v>
      </c>
      <c r="V1" s="116"/>
      <c r="W1" s="116"/>
      <c r="X1" s="116"/>
      <c r="Y1" s="116"/>
      <c r="Z1" s="117"/>
    </row>
    <row r="2" spans="1:26" ht="10.5" customHeight="1">
      <c r="A2" s="103"/>
      <c r="B2" s="110"/>
      <c r="C2" s="111"/>
      <c r="D2" s="111"/>
      <c r="E2" s="112"/>
      <c r="F2" s="111"/>
      <c r="G2" s="111"/>
      <c r="H2" s="111"/>
      <c r="I2" s="111"/>
      <c r="J2" s="111"/>
      <c r="K2" s="113"/>
      <c r="L2" s="111"/>
      <c r="M2" s="111"/>
      <c r="N2" s="111"/>
      <c r="O2" s="111"/>
      <c r="P2" s="113"/>
      <c r="Q2" s="111"/>
      <c r="R2" s="111"/>
      <c r="S2" s="111"/>
      <c r="T2" s="114"/>
      <c r="U2" s="115" t="s">
        <v>334</v>
      </c>
      <c r="V2" s="116"/>
      <c r="W2" s="116"/>
      <c r="X2" s="116"/>
      <c r="Y2" s="116"/>
      <c r="Z2" s="117"/>
    </row>
    <row r="3" spans="1:26">
      <c r="A3" s="103"/>
      <c r="B3" s="105" t="s">
        <v>332</v>
      </c>
      <c r="C3" s="106"/>
      <c r="D3" s="106"/>
      <c r="E3" s="107"/>
      <c r="F3" s="106"/>
      <c r="G3" s="106"/>
      <c r="H3" s="106"/>
      <c r="I3" s="106"/>
      <c r="J3" s="106"/>
      <c r="K3" s="108"/>
      <c r="L3" s="106"/>
      <c r="M3" s="106"/>
      <c r="N3" s="106"/>
      <c r="O3" s="106"/>
      <c r="P3" s="108"/>
      <c r="Q3" s="106"/>
      <c r="R3" s="106"/>
      <c r="S3" s="106"/>
      <c r="T3" s="109"/>
      <c r="U3" s="115" t="s">
        <v>335</v>
      </c>
      <c r="V3" s="116"/>
      <c r="W3" s="116"/>
      <c r="X3" s="116"/>
      <c r="Y3" s="116"/>
      <c r="Z3" s="117"/>
    </row>
    <row r="4" spans="1:26" ht="9.75" customHeight="1">
      <c r="A4" s="104"/>
      <c r="B4" s="110"/>
      <c r="C4" s="111"/>
      <c r="D4" s="111"/>
      <c r="E4" s="112"/>
      <c r="F4" s="111"/>
      <c r="G4" s="111"/>
      <c r="H4" s="111"/>
      <c r="I4" s="111"/>
      <c r="J4" s="111"/>
      <c r="K4" s="113"/>
      <c r="L4" s="111"/>
      <c r="M4" s="111"/>
      <c r="N4" s="111"/>
      <c r="O4" s="111"/>
      <c r="P4" s="113"/>
      <c r="Q4" s="111"/>
      <c r="R4" s="111"/>
      <c r="S4" s="111"/>
      <c r="T4" s="114"/>
      <c r="U4" s="115" t="s">
        <v>336</v>
      </c>
      <c r="V4" s="116"/>
      <c r="W4" s="116"/>
      <c r="X4" s="116"/>
      <c r="Y4" s="116"/>
      <c r="Z4" s="117"/>
    </row>
    <row r="6" spans="1:26" ht="21.75" customHeight="1">
      <c r="A6" s="90" t="s">
        <v>0</v>
      </c>
      <c r="B6" s="90" t="s">
        <v>1</v>
      </c>
      <c r="C6" s="90" t="s">
        <v>2</v>
      </c>
      <c r="D6" s="90" t="s">
        <v>3</v>
      </c>
      <c r="E6" s="90" t="s">
        <v>4</v>
      </c>
      <c r="F6" s="99" t="s">
        <v>5</v>
      </c>
      <c r="G6" s="100"/>
      <c r="H6" s="99" t="s">
        <v>6</v>
      </c>
      <c r="I6" s="101"/>
      <c r="J6" s="100"/>
      <c r="K6" s="92" t="s">
        <v>219</v>
      </c>
      <c r="L6" s="93"/>
      <c r="M6" s="93"/>
      <c r="N6" s="94"/>
      <c r="O6" s="95" t="s">
        <v>220</v>
      </c>
      <c r="P6" s="96"/>
      <c r="Q6" s="95"/>
      <c r="R6" s="95"/>
      <c r="S6" s="95"/>
      <c r="T6" s="97" t="s">
        <v>221</v>
      </c>
      <c r="U6" s="97" t="s">
        <v>222</v>
      </c>
      <c r="V6" s="98" t="s">
        <v>223</v>
      </c>
      <c r="W6" s="97" t="s">
        <v>224</v>
      </c>
      <c r="X6" s="90" t="s">
        <v>225</v>
      </c>
      <c r="Y6" s="90" t="s">
        <v>226</v>
      </c>
      <c r="Z6" s="90" t="s">
        <v>227</v>
      </c>
    </row>
    <row r="7" spans="1:26" ht="25.5" customHeight="1">
      <c r="A7" s="91"/>
      <c r="B7" s="91"/>
      <c r="C7" s="91"/>
      <c r="D7" s="91"/>
      <c r="E7" s="91"/>
      <c r="F7" s="12" t="s">
        <v>7</v>
      </c>
      <c r="G7" s="41" t="s">
        <v>8</v>
      </c>
      <c r="H7" s="4" t="s">
        <v>9</v>
      </c>
      <c r="I7" s="4" t="s">
        <v>10</v>
      </c>
      <c r="J7" s="1" t="s">
        <v>11</v>
      </c>
      <c r="K7" s="72" t="s">
        <v>228</v>
      </c>
      <c r="L7" s="55" t="s">
        <v>229</v>
      </c>
      <c r="M7" s="55" t="s">
        <v>230</v>
      </c>
      <c r="N7" s="55" t="s">
        <v>231</v>
      </c>
      <c r="O7" s="55" t="s">
        <v>232</v>
      </c>
      <c r="P7" s="55" t="s">
        <v>228</v>
      </c>
      <c r="Q7" s="4" t="s">
        <v>229</v>
      </c>
      <c r="R7" s="4" t="s">
        <v>230</v>
      </c>
      <c r="S7" s="4" t="s">
        <v>231</v>
      </c>
      <c r="T7" s="97"/>
      <c r="U7" s="97"/>
      <c r="V7" s="98"/>
      <c r="W7" s="97"/>
      <c r="X7" s="91"/>
      <c r="Y7" s="91"/>
      <c r="Z7" s="91"/>
    </row>
    <row r="8" spans="1:26" ht="72.75" customHeight="1">
      <c r="A8" s="26" t="s">
        <v>12</v>
      </c>
      <c r="B8" s="19" t="s">
        <v>13</v>
      </c>
      <c r="C8" s="52" t="s">
        <v>14</v>
      </c>
      <c r="D8" s="17" t="s">
        <v>15</v>
      </c>
      <c r="E8" s="5" t="s">
        <v>16</v>
      </c>
      <c r="F8" s="14">
        <v>0.1293</v>
      </c>
      <c r="G8" s="80">
        <f>18.5/89</f>
        <v>0.20786516853932585</v>
      </c>
      <c r="H8" s="5" t="s">
        <v>17</v>
      </c>
      <c r="I8" s="3" t="s">
        <v>18</v>
      </c>
      <c r="J8" s="6">
        <v>1</v>
      </c>
      <c r="K8" s="73">
        <v>1</v>
      </c>
      <c r="L8" s="73">
        <v>1</v>
      </c>
      <c r="M8" s="73">
        <v>1</v>
      </c>
      <c r="N8" s="73">
        <v>1</v>
      </c>
      <c r="O8" s="50"/>
      <c r="P8" s="71">
        <v>1</v>
      </c>
      <c r="Q8" s="4"/>
      <c r="R8" s="4"/>
      <c r="S8" s="4"/>
      <c r="T8" s="48">
        <f t="shared" ref="T8:T71" si="0">SUM(P8:S8)</f>
        <v>1</v>
      </c>
      <c r="U8" s="62">
        <f t="shared" ref="U8:U71" si="1">IFERROR(IF(H8="Demanda",T8/O8,IF(H8="Constante",T8/(J8*4),T8/J8)),0)</f>
        <v>0.25</v>
      </c>
      <c r="V8" s="61">
        <f t="shared" ref="V8:V71" si="2">U8*G8</f>
        <v>5.1966292134831463E-2</v>
      </c>
      <c r="W8" s="70" t="s">
        <v>337</v>
      </c>
      <c r="X8" s="84" t="s">
        <v>338</v>
      </c>
      <c r="Y8" s="9"/>
      <c r="Z8" s="9"/>
    </row>
    <row r="9" spans="1:26" ht="33.75">
      <c r="A9" s="26" t="s">
        <v>12</v>
      </c>
      <c r="B9" s="19" t="s">
        <v>13</v>
      </c>
      <c r="C9" s="52" t="s">
        <v>19</v>
      </c>
      <c r="D9" s="17" t="s">
        <v>20</v>
      </c>
      <c r="E9" s="5" t="s">
        <v>21</v>
      </c>
      <c r="F9" s="14">
        <v>0.1193</v>
      </c>
      <c r="G9" s="80">
        <f t="shared" ref="G9:G72" si="3">18.5/89</f>
        <v>0.20786516853932585</v>
      </c>
      <c r="H9" s="5" t="s">
        <v>17</v>
      </c>
      <c r="I9" s="3" t="s">
        <v>22</v>
      </c>
      <c r="J9" s="6">
        <v>1</v>
      </c>
      <c r="K9" s="73">
        <v>1</v>
      </c>
      <c r="L9" s="73">
        <v>1</v>
      </c>
      <c r="M9" s="73">
        <v>1</v>
      </c>
      <c r="N9" s="73">
        <v>1</v>
      </c>
      <c r="O9" s="50"/>
      <c r="P9" s="50">
        <v>1</v>
      </c>
      <c r="Q9" s="4"/>
      <c r="R9" s="4"/>
      <c r="S9" s="4"/>
      <c r="T9" s="48">
        <f t="shared" si="0"/>
        <v>1</v>
      </c>
      <c r="U9" s="62">
        <f t="shared" si="1"/>
        <v>0.25</v>
      </c>
      <c r="V9" s="61">
        <f t="shared" si="2"/>
        <v>5.1966292134831463E-2</v>
      </c>
      <c r="W9" s="70" t="s">
        <v>339</v>
      </c>
      <c r="X9" s="84" t="s">
        <v>340</v>
      </c>
      <c r="Y9" s="9"/>
      <c r="Z9" s="9"/>
    </row>
    <row r="10" spans="1:26" ht="33.75">
      <c r="A10" s="26" t="s">
        <v>12</v>
      </c>
      <c r="B10" s="19" t="s">
        <v>13</v>
      </c>
      <c r="C10" s="52" t="s">
        <v>19</v>
      </c>
      <c r="D10" s="17" t="s">
        <v>23</v>
      </c>
      <c r="E10" s="5" t="s">
        <v>21</v>
      </c>
      <c r="F10" s="14">
        <v>0.10639999999999999</v>
      </c>
      <c r="G10" s="80">
        <f t="shared" si="3"/>
        <v>0.20786516853932585</v>
      </c>
      <c r="H10" s="5" t="s">
        <v>17</v>
      </c>
      <c r="I10" s="3" t="s">
        <v>22</v>
      </c>
      <c r="J10" s="6">
        <v>1</v>
      </c>
      <c r="K10" s="73">
        <v>1</v>
      </c>
      <c r="L10" s="73">
        <v>1</v>
      </c>
      <c r="M10" s="73">
        <v>1</v>
      </c>
      <c r="N10" s="73">
        <v>1</v>
      </c>
      <c r="O10" s="50"/>
      <c r="P10" s="50">
        <v>1</v>
      </c>
      <c r="Q10" s="4"/>
      <c r="R10" s="4"/>
      <c r="S10" s="4"/>
      <c r="T10" s="48">
        <f t="shared" si="0"/>
        <v>1</v>
      </c>
      <c r="U10" s="62">
        <f t="shared" si="1"/>
        <v>0.25</v>
      </c>
      <c r="V10" s="61">
        <f t="shared" si="2"/>
        <v>5.1966292134831463E-2</v>
      </c>
      <c r="W10" s="70" t="s">
        <v>341</v>
      </c>
      <c r="X10" s="84" t="s">
        <v>342</v>
      </c>
      <c r="Y10" s="9"/>
      <c r="Z10" s="9"/>
    </row>
    <row r="11" spans="1:26" ht="67.5">
      <c r="A11" s="26" t="s">
        <v>12</v>
      </c>
      <c r="B11" s="19" t="s">
        <v>24</v>
      </c>
      <c r="C11" s="52" t="s">
        <v>25</v>
      </c>
      <c r="D11" s="17" t="s">
        <v>26</v>
      </c>
      <c r="E11" s="5" t="s">
        <v>16</v>
      </c>
      <c r="F11" s="14">
        <v>0.127</v>
      </c>
      <c r="G11" s="80">
        <f t="shared" si="3"/>
        <v>0.20786516853932585</v>
      </c>
      <c r="H11" s="5" t="s">
        <v>17</v>
      </c>
      <c r="I11" s="3" t="s">
        <v>22</v>
      </c>
      <c r="J11" s="6">
        <v>1</v>
      </c>
      <c r="K11" s="73">
        <v>1</v>
      </c>
      <c r="L11" s="73">
        <v>1</v>
      </c>
      <c r="M11" s="73">
        <v>1</v>
      </c>
      <c r="N11" s="73">
        <v>1</v>
      </c>
      <c r="O11" s="50"/>
      <c r="P11" s="50">
        <v>1</v>
      </c>
      <c r="Q11" s="4"/>
      <c r="R11" s="4"/>
      <c r="S11" s="4"/>
      <c r="T11" s="48">
        <f t="shared" si="0"/>
        <v>1</v>
      </c>
      <c r="U11" s="62">
        <f t="shared" si="1"/>
        <v>0.25</v>
      </c>
      <c r="V11" s="61">
        <f t="shared" si="2"/>
        <v>5.1966292134831463E-2</v>
      </c>
      <c r="W11" s="70" t="s">
        <v>337</v>
      </c>
      <c r="X11" s="84" t="s">
        <v>343</v>
      </c>
      <c r="Y11" s="9"/>
      <c r="Z11" s="9"/>
    </row>
    <row r="12" spans="1:26" ht="144" customHeight="1">
      <c r="A12" s="26" t="s">
        <v>12</v>
      </c>
      <c r="B12" s="19" t="s">
        <v>24</v>
      </c>
      <c r="C12" s="52" t="s">
        <v>25</v>
      </c>
      <c r="D12" s="17" t="s">
        <v>27</v>
      </c>
      <c r="E12" s="5" t="s">
        <v>21</v>
      </c>
      <c r="F12" s="14">
        <v>0.128</v>
      </c>
      <c r="G12" s="80">
        <f t="shared" si="3"/>
        <v>0.20786516853932585</v>
      </c>
      <c r="H12" s="5" t="s">
        <v>17</v>
      </c>
      <c r="I12" s="3" t="s">
        <v>22</v>
      </c>
      <c r="J12" s="6">
        <v>1</v>
      </c>
      <c r="K12" s="73">
        <v>1</v>
      </c>
      <c r="L12" s="73">
        <v>1</v>
      </c>
      <c r="M12" s="73">
        <v>1</v>
      </c>
      <c r="N12" s="73">
        <v>1</v>
      </c>
      <c r="O12" s="50"/>
      <c r="P12" s="50">
        <v>1</v>
      </c>
      <c r="Q12" s="4"/>
      <c r="R12" s="4"/>
      <c r="S12" s="4"/>
      <c r="T12" s="48">
        <f t="shared" si="0"/>
        <v>1</v>
      </c>
      <c r="U12" s="62">
        <f t="shared" si="1"/>
        <v>0.25</v>
      </c>
      <c r="V12" s="61">
        <f t="shared" si="2"/>
        <v>5.1966292134831463E-2</v>
      </c>
      <c r="W12" s="70" t="s">
        <v>344</v>
      </c>
      <c r="X12" s="84" t="s">
        <v>345</v>
      </c>
      <c r="Y12" s="9"/>
      <c r="Z12" s="9"/>
    </row>
    <row r="13" spans="1:26" ht="56.25">
      <c r="A13" s="26" t="s">
        <v>12</v>
      </c>
      <c r="B13" s="19" t="s">
        <v>24</v>
      </c>
      <c r="C13" s="69" t="s">
        <v>25</v>
      </c>
      <c r="D13" s="17" t="s">
        <v>28</v>
      </c>
      <c r="E13" s="5" t="s">
        <v>16</v>
      </c>
      <c r="F13" s="14">
        <v>0.126</v>
      </c>
      <c r="G13" s="80">
        <f t="shared" si="3"/>
        <v>0.20786516853932585</v>
      </c>
      <c r="H13" s="5" t="s">
        <v>17</v>
      </c>
      <c r="I13" s="3" t="s">
        <v>22</v>
      </c>
      <c r="J13" s="6">
        <v>1</v>
      </c>
      <c r="K13" s="73">
        <v>1</v>
      </c>
      <c r="L13" s="73">
        <v>1</v>
      </c>
      <c r="M13" s="73">
        <v>1</v>
      </c>
      <c r="N13" s="73">
        <v>1</v>
      </c>
      <c r="O13" s="50"/>
      <c r="P13" s="50">
        <v>1</v>
      </c>
      <c r="Q13" s="4"/>
      <c r="R13" s="4"/>
      <c r="S13" s="4"/>
      <c r="T13" s="48">
        <f t="shared" si="0"/>
        <v>1</v>
      </c>
      <c r="U13" s="62">
        <f t="shared" si="1"/>
        <v>0.25</v>
      </c>
      <c r="V13" s="61">
        <f t="shared" si="2"/>
        <v>5.1966292134831463E-2</v>
      </c>
      <c r="W13" s="70" t="s">
        <v>346</v>
      </c>
      <c r="X13" s="84" t="s">
        <v>347</v>
      </c>
      <c r="Y13" s="9"/>
      <c r="Z13" s="9"/>
    </row>
    <row r="14" spans="1:26" ht="56.25">
      <c r="A14" s="26" t="s">
        <v>12</v>
      </c>
      <c r="B14" s="19" t="s">
        <v>24</v>
      </c>
      <c r="C14" s="69" t="s">
        <v>25</v>
      </c>
      <c r="D14" s="17" t="s">
        <v>29</v>
      </c>
      <c r="E14" s="5" t="s">
        <v>21</v>
      </c>
      <c r="F14" s="14">
        <v>0.109</v>
      </c>
      <c r="G14" s="80">
        <f t="shared" si="3"/>
        <v>0.20786516853932585</v>
      </c>
      <c r="H14" s="5" t="s">
        <v>17</v>
      </c>
      <c r="I14" s="3" t="s">
        <v>22</v>
      </c>
      <c r="J14" s="6">
        <v>1</v>
      </c>
      <c r="K14" s="73">
        <v>1</v>
      </c>
      <c r="L14" s="73">
        <v>1</v>
      </c>
      <c r="M14" s="73">
        <v>1</v>
      </c>
      <c r="N14" s="73">
        <v>1</v>
      </c>
      <c r="O14" s="50"/>
      <c r="P14" s="50">
        <v>1</v>
      </c>
      <c r="Q14" s="4"/>
      <c r="R14" s="4"/>
      <c r="S14" s="4"/>
      <c r="T14" s="48">
        <f t="shared" si="0"/>
        <v>1</v>
      </c>
      <c r="U14" s="62">
        <f t="shared" si="1"/>
        <v>0.25</v>
      </c>
      <c r="V14" s="61">
        <f t="shared" si="2"/>
        <v>5.1966292134831463E-2</v>
      </c>
      <c r="W14" s="70" t="s">
        <v>341</v>
      </c>
      <c r="X14" s="84" t="s">
        <v>348</v>
      </c>
      <c r="Y14" s="9"/>
      <c r="Z14" s="9"/>
    </row>
    <row r="15" spans="1:26" ht="56.25">
      <c r="A15" s="26" t="s">
        <v>12</v>
      </c>
      <c r="B15" s="19" t="s">
        <v>24</v>
      </c>
      <c r="C15" s="16" t="s">
        <v>25</v>
      </c>
      <c r="D15" s="17" t="s">
        <v>30</v>
      </c>
      <c r="E15" s="5" t="s">
        <v>31</v>
      </c>
      <c r="F15" s="14">
        <v>9.5000000000000001E-2</v>
      </c>
      <c r="G15" s="80">
        <f t="shared" si="3"/>
        <v>0.20786516853932585</v>
      </c>
      <c r="H15" s="3" t="s">
        <v>32</v>
      </c>
      <c r="I15" s="3" t="s">
        <v>33</v>
      </c>
      <c r="J15" s="6">
        <v>1</v>
      </c>
      <c r="K15" s="73">
        <v>0</v>
      </c>
      <c r="L15" s="73">
        <v>1</v>
      </c>
      <c r="M15" s="73">
        <v>1</v>
      </c>
      <c r="N15" s="73">
        <v>1</v>
      </c>
      <c r="O15" s="50"/>
      <c r="P15" s="50">
        <v>0</v>
      </c>
      <c r="Q15" s="4"/>
      <c r="R15" s="4"/>
      <c r="S15" s="4"/>
      <c r="T15" s="48">
        <f t="shared" si="0"/>
        <v>0</v>
      </c>
      <c r="U15" s="62">
        <f t="shared" si="1"/>
        <v>0</v>
      </c>
      <c r="V15" s="61">
        <f t="shared" si="2"/>
        <v>0</v>
      </c>
      <c r="W15" s="49"/>
      <c r="X15" s="84" t="s">
        <v>349</v>
      </c>
      <c r="Y15" s="9"/>
      <c r="Z15" s="9"/>
    </row>
    <row r="16" spans="1:26" ht="45">
      <c r="A16" s="26" t="s">
        <v>12</v>
      </c>
      <c r="B16" s="19" t="s">
        <v>34</v>
      </c>
      <c r="C16" s="16" t="s">
        <v>35</v>
      </c>
      <c r="D16" s="51" t="s">
        <v>350</v>
      </c>
      <c r="E16" s="5" t="s">
        <v>36</v>
      </c>
      <c r="F16" s="14">
        <v>0.06</v>
      </c>
      <c r="G16" s="80">
        <f t="shared" si="3"/>
        <v>0.20786516853932585</v>
      </c>
      <c r="H16" s="3" t="s">
        <v>17</v>
      </c>
      <c r="I16" s="3" t="s">
        <v>37</v>
      </c>
      <c r="J16" s="5">
        <v>1</v>
      </c>
      <c r="K16" s="50">
        <v>1</v>
      </c>
      <c r="L16" s="50">
        <v>1</v>
      </c>
      <c r="M16" s="50">
        <v>1</v>
      </c>
      <c r="N16" s="50">
        <v>1</v>
      </c>
      <c r="O16" s="50"/>
      <c r="P16" s="50">
        <v>1</v>
      </c>
      <c r="Q16" s="4"/>
      <c r="R16" s="4"/>
      <c r="S16" s="4"/>
      <c r="T16" s="48">
        <f t="shared" si="0"/>
        <v>1</v>
      </c>
      <c r="U16" s="62">
        <f t="shared" si="1"/>
        <v>0.25</v>
      </c>
      <c r="V16" s="61">
        <f t="shared" si="2"/>
        <v>5.1966292134831463E-2</v>
      </c>
      <c r="W16" s="70" t="s">
        <v>351</v>
      </c>
      <c r="X16" s="84" t="s">
        <v>352</v>
      </c>
      <c r="Y16" s="9"/>
      <c r="Z16" s="9"/>
    </row>
    <row r="17" spans="1:26" ht="45">
      <c r="A17" s="4" t="s">
        <v>38</v>
      </c>
      <c r="B17" s="19" t="s">
        <v>34</v>
      </c>
      <c r="C17" s="16" t="s">
        <v>35</v>
      </c>
      <c r="D17" s="51" t="s">
        <v>353</v>
      </c>
      <c r="E17" s="5" t="s">
        <v>39</v>
      </c>
      <c r="F17" s="38">
        <v>0.2</v>
      </c>
      <c r="G17" s="80">
        <f t="shared" si="3"/>
        <v>0.20786516853932585</v>
      </c>
      <c r="H17" s="3" t="s">
        <v>17</v>
      </c>
      <c r="I17" s="3" t="s">
        <v>37</v>
      </c>
      <c r="J17" s="10">
        <v>1</v>
      </c>
      <c r="K17" s="50">
        <v>1</v>
      </c>
      <c r="L17" s="50">
        <v>1</v>
      </c>
      <c r="M17" s="50">
        <v>1</v>
      </c>
      <c r="N17" s="50">
        <v>1</v>
      </c>
      <c r="O17" s="57"/>
      <c r="P17" s="57">
        <v>1</v>
      </c>
      <c r="Q17" s="6"/>
      <c r="R17" s="6"/>
      <c r="S17" s="6"/>
      <c r="T17" s="48">
        <v>1</v>
      </c>
      <c r="U17" s="62">
        <f t="shared" si="1"/>
        <v>0.25</v>
      </c>
      <c r="V17" s="61">
        <f t="shared" si="2"/>
        <v>5.1966292134831463E-2</v>
      </c>
      <c r="W17" s="48" t="s">
        <v>233</v>
      </c>
      <c r="X17" s="85" t="s">
        <v>234</v>
      </c>
      <c r="Y17" s="5"/>
      <c r="Z17" s="7"/>
    </row>
    <row r="18" spans="1:26" ht="45">
      <c r="A18" s="4" t="s">
        <v>38</v>
      </c>
      <c r="B18" s="19" t="s">
        <v>34</v>
      </c>
      <c r="C18" s="16" t="s">
        <v>35</v>
      </c>
      <c r="D18" s="19" t="s">
        <v>40</v>
      </c>
      <c r="E18" s="5" t="s">
        <v>39</v>
      </c>
      <c r="F18" s="38">
        <v>0.1</v>
      </c>
      <c r="G18" s="80">
        <f t="shared" si="3"/>
        <v>0.20786516853932585</v>
      </c>
      <c r="H18" s="3" t="s">
        <v>17</v>
      </c>
      <c r="I18" s="23" t="s">
        <v>41</v>
      </c>
      <c r="J18" s="34">
        <v>1</v>
      </c>
      <c r="K18" s="74">
        <v>1</v>
      </c>
      <c r="L18" s="74">
        <v>1</v>
      </c>
      <c r="M18" s="74">
        <v>1</v>
      </c>
      <c r="N18" s="74">
        <v>1</v>
      </c>
      <c r="O18" s="57"/>
      <c r="P18" s="57">
        <v>1</v>
      </c>
      <c r="Q18" s="6"/>
      <c r="R18" s="6"/>
      <c r="S18" s="6"/>
      <c r="T18" s="48">
        <f t="shared" si="0"/>
        <v>1</v>
      </c>
      <c r="U18" s="62">
        <f t="shared" si="1"/>
        <v>0.25</v>
      </c>
      <c r="V18" s="61">
        <f t="shared" si="2"/>
        <v>5.1966292134831463E-2</v>
      </c>
      <c r="W18" s="48" t="s">
        <v>235</v>
      </c>
      <c r="X18" s="85" t="s">
        <v>236</v>
      </c>
      <c r="Y18" s="5"/>
      <c r="Z18" s="7"/>
    </row>
    <row r="19" spans="1:26" ht="45">
      <c r="A19" s="4" t="s">
        <v>38</v>
      </c>
      <c r="B19" s="19" t="s">
        <v>34</v>
      </c>
      <c r="C19" s="16" t="s">
        <v>35</v>
      </c>
      <c r="D19" s="19" t="s">
        <v>42</v>
      </c>
      <c r="E19" s="5" t="s">
        <v>39</v>
      </c>
      <c r="F19" s="38">
        <v>0.1</v>
      </c>
      <c r="G19" s="80">
        <f t="shared" si="3"/>
        <v>0.20786516853932585</v>
      </c>
      <c r="H19" s="3" t="s">
        <v>32</v>
      </c>
      <c r="I19" s="23" t="s">
        <v>43</v>
      </c>
      <c r="J19" s="34">
        <v>1</v>
      </c>
      <c r="K19" s="75">
        <v>0</v>
      </c>
      <c r="L19" s="75">
        <v>0</v>
      </c>
      <c r="M19" s="75">
        <v>0</v>
      </c>
      <c r="N19" s="75">
        <v>1</v>
      </c>
      <c r="O19" s="57"/>
      <c r="P19" s="57">
        <v>0</v>
      </c>
      <c r="Q19" s="6"/>
      <c r="R19" s="6"/>
      <c r="S19" s="6"/>
      <c r="T19" s="48">
        <f t="shared" si="0"/>
        <v>0</v>
      </c>
      <c r="U19" s="62">
        <f t="shared" si="1"/>
        <v>0</v>
      </c>
      <c r="V19" s="61">
        <f t="shared" si="2"/>
        <v>0</v>
      </c>
      <c r="W19" s="60" t="s">
        <v>237</v>
      </c>
      <c r="X19" s="86" t="s">
        <v>238</v>
      </c>
      <c r="Y19" s="5"/>
      <c r="Z19" s="7"/>
    </row>
    <row r="20" spans="1:26" ht="45">
      <c r="A20" s="4" t="s">
        <v>38</v>
      </c>
      <c r="B20" s="19" t="s">
        <v>34</v>
      </c>
      <c r="C20" s="16" t="s">
        <v>35</v>
      </c>
      <c r="D20" s="19" t="s">
        <v>44</v>
      </c>
      <c r="E20" s="5" t="s">
        <v>39</v>
      </c>
      <c r="F20" s="38">
        <v>0.1</v>
      </c>
      <c r="G20" s="80">
        <f t="shared" si="3"/>
        <v>0.20786516853932585</v>
      </c>
      <c r="H20" s="3" t="s">
        <v>17</v>
      </c>
      <c r="I20" s="23" t="s">
        <v>45</v>
      </c>
      <c r="J20" s="34">
        <v>4</v>
      </c>
      <c r="K20" s="74">
        <v>4</v>
      </c>
      <c r="L20" s="74">
        <v>4</v>
      </c>
      <c r="M20" s="74">
        <v>4</v>
      </c>
      <c r="N20" s="74">
        <v>4</v>
      </c>
      <c r="O20" s="57"/>
      <c r="P20" s="57">
        <v>4</v>
      </c>
      <c r="Q20" s="6"/>
      <c r="R20" s="6"/>
      <c r="S20" s="6"/>
      <c r="T20" s="48">
        <f t="shared" si="0"/>
        <v>4</v>
      </c>
      <c r="U20" s="62">
        <f t="shared" si="1"/>
        <v>0.25</v>
      </c>
      <c r="V20" s="61">
        <f t="shared" si="2"/>
        <v>5.1966292134831463E-2</v>
      </c>
      <c r="W20" s="48" t="s">
        <v>239</v>
      </c>
      <c r="X20" s="85" t="s">
        <v>240</v>
      </c>
      <c r="Y20" s="5"/>
      <c r="Z20" s="7"/>
    </row>
    <row r="21" spans="1:26" ht="45">
      <c r="A21" s="4" t="s">
        <v>38</v>
      </c>
      <c r="B21" s="19" t="s">
        <v>34</v>
      </c>
      <c r="C21" s="16" t="s">
        <v>35</v>
      </c>
      <c r="D21" s="19" t="s">
        <v>46</v>
      </c>
      <c r="E21" s="5" t="s">
        <v>39</v>
      </c>
      <c r="F21" s="38">
        <v>0.1</v>
      </c>
      <c r="G21" s="80">
        <f t="shared" si="3"/>
        <v>0.20786516853932585</v>
      </c>
      <c r="H21" s="3" t="s">
        <v>17</v>
      </c>
      <c r="I21" s="23" t="s">
        <v>47</v>
      </c>
      <c r="J21" s="34">
        <v>3</v>
      </c>
      <c r="K21" s="74">
        <v>3</v>
      </c>
      <c r="L21" s="74">
        <v>3</v>
      </c>
      <c r="M21" s="74">
        <v>3</v>
      </c>
      <c r="N21" s="74">
        <v>3</v>
      </c>
      <c r="O21" s="57"/>
      <c r="P21" s="57">
        <v>3</v>
      </c>
      <c r="Q21" s="6"/>
      <c r="R21" s="6"/>
      <c r="S21" s="6"/>
      <c r="T21" s="48">
        <f t="shared" si="0"/>
        <v>3</v>
      </c>
      <c r="U21" s="62">
        <f t="shared" si="1"/>
        <v>0.25</v>
      </c>
      <c r="V21" s="61">
        <f t="shared" si="2"/>
        <v>5.1966292134831463E-2</v>
      </c>
      <c r="W21" s="48" t="s">
        <v>241</v>
      </c>
      <c r="X21" s="85" t="s">
        <v>242</v>
      </c>
      <c r="Y21" s="5"/>
      <c r="Z21" s="7"/>
    </row>
    <row r="22" spans="1:26" ht="45">
      <c r="A22" s="4" t="s">
        <v>38</v>
      </c>
      <c r="B22" s="19" t="s">
        <v>34</v>
      </c>
      <c r="C22" s="16" t="s">
        <v>35</v>
      </c>
      <c r="D22" s="19" t="s">
        <v>48</v>
      </c>
      <c r="E22" s="5" t="s">
        <v>39</v>
      </c>
      <c r="F22" s="38">
        <v>0.1</v>
      </c>
      <c r="G22" s="80">
        <f t="shared" si="3"/>
        <v>0.20786516853932585</v>
      </c>
      <c r="H22" s="3" t="s">
        <v>32</v>
      </c>
      <c r="I22" s="23" t="s">
        <v>45</v>
      </c>
      <c r="J22" s="34">
        <v>9</v>
      </c>
      <c r="K22" s="74">
        <v>1</v>
      </c>
      <c r="L22" s="74">
        <v>3</v>
      </c>
      <c r="M22" s="74">
        <v>3</v>
      </c>
      <c r="N22" s="74">
        <v>2</v>
      </c>
      <c r="O22" s="57"/>
      <c r="P22" s="57">
        <v>1</v>
      </c>
      <c r="Q22" s="6"/>
      <c r="R22" s="6"/>
      <c r="S22" s="6"/>
      <c r="T22" s="48">
        <f t="shared" si="0"/>
        <v>1</v>
      </c>
      <c r="U22" s="62">
        <f t="shared" si="1"/>
        <v>0.1111111111111111</v>
      </c>
      <c r="V22" s="61">
        <f t="shared" si="2"/>
        <v>2.3096129837702872E-2</v>
      </c>
      <c r="W22" s="48" t="s">
        <v>243</v>
      </c>
      <c r="X22" s="85" t="s">
        <v>244</v>
      </c>
      <c r="Y22" s="5"/>
      <c r="Z22" s="7"/>
    </row>
    <row r="23" spans="1:26" ht="45">
      <c r="A23" s="4" t="s">
        <v>38</v>
      </c>
      <c r="B23" s="19" t="s">
        <v>34</v>
      </c>
      <c r="C23" s="16" t="s">
        <v>35</v>
      </c>
      <c r="D23" s="19" t="s">
        <v>49</v>
      </c>
      <c r="E23" s="5" t="s">
        <v>39</v>
      </c>
      <c r="F23" s="38">
        <v>0.1</v>
      </c>
      <c r="G23" s="80">
        <f t="shared" si="3"/>
        <v>0.20786516853932585</v>
      </c>
      <c r="H23" s="3" t="s">
        <v>17</v>
      </c>
      <c r="I23" s="23" t="s">
        <v>50</v>
      </c>
      <c r="J23" s="34" t="s">
        <v>51</v>
      </c>
      <c r="K23" s="74">
        <v>1</v>
      </c>
      <c r="L23" s="74">
        <v>1</v>
      </c>
      <c r="M23" s="74">
        <v>1</v>
      </c>
      <c r="N23" s="74">
        <v>1</v>
      </c>
      <c r="O23" s="76"/>
      <c r="P23" s="66">
        <v>1</v>
      </c>
      <c r="Q23" s="31"/>
      <c r="R23" s="31"/>
      <c r="S23" s="31"/>
      <c r="T23" s="48">
        <f t="shared" si="0"/>
        <v>1</v>
      </c>
      <c r="U23" s="62">
        <f t="shared" si="1"/>
        <v>0.25</v>
      </c>
      <c r="V23" s="61">
        <f t="shared" si="2"/>
        <v>5.1966292134831463E-2</v>
      </c>
      <c r="W23" s="48" t="s">
        <v>245</v>
      </c>
      <c r="X23" s="85" t="s">
        <v>246</v>
      </c>
      <c r="Y23" s="31"/>
      <c r="Z23" s="31"/>
    </row>
    <row r="24" spans="1:26" ht="45">
      <c r="A24" s="4" t="s">
        <v>38</v>
      </c>
      <c r="B24" s="19" t="s">
        <v>34</v>
      </c>
      <c r="C24" s="16" t="s">
        <v>35</v>
      </c>
      <c r="D24" s="19" t="s">
        <v>52</v>
      </c>
      <c r="E24" s="5" t="s">
        <v>39</v>
      </c>
      <c r="F24" s="38">
        <v>0.1</v>
      </c>
      <c r="G24" s="80">
        <f t="shared" si="3"/>
        <v>0.20786516853932585</v>
      </c>
      <c r="H24" s="3" t="s">
        <v>32</v>
      </c>
      <c r="I24" s="23" t="s">
        <v>53</v>
      </c>
      <c r="J24" s="34" t="s">
        <v>54</v>
      </c>
      <c r="K24" s="74">
        <v>0</v>
      </c>
      <c r="L24" s="74">
        <v>0</v>
      </c>
      <c r="M24" s="74">
        <v>1</v>
      </c>
      <c r="N24" s="74">
        <v>1</v>
      </c>
      <c r="O24" s="76"/>
      <c r="P24" s="66">
        <v>0</v>
      </c>
      <c r="Q24" s="31"/>
      <c r="R24" s="31"/>
      <c r="S24" s="31"/>
      <c r="T24" s="48">
        <f t="shared" si="0"/>
        <v>0</v>
      </c>
      <c r="U24" s="62">
        <f t="shared" si="1"/>
        <v>0</v>
      </c>
      <c r="V24" s="61">
        <f t="shared" si="2"/>
        <v>0</v>
      </c>
      <c r="W24" s="60" t="s">
        <v>237</v>
      </c>
      <c r="X24" s="86" t="s">
        <v>238</v>
      </c>
      <c r="Y24" s="31"/>
      <c r="Z24" s="31"/>
    </row>
    <row r="25" spans="1:26" ht="67.5">
      <c r="A25" s="4" t="s">
        <v>55</v>
      </c>
      <c r="B25" s="19" t="s">
        <v>34</v>
      </c>
      <c r="C25" s="16" t="s">
        <v>35</v>
      </c>
      <c r="D25" s="19" t="s">
        <v>56</v>
      </c>
      <c r="E25" s="5" t="s">
        <v>39</v>
      </c>
      <c r="F25" s="38">
        <v>0.2</v>
      </c>
      <c r="G25" s="80">
        <f t="shared" si="3"/>
        <v>0.20786516853932585</v>
      </c>
      <c r="H25" s="3" t="s">
        <v>17</v>
      </c>
      <c r="I25" s="23" t="s">
        <v>57</v>
      </c>
      <c r="J25" s="34" t="s">
        <v>51</v>
      </c>
      <c r="K25" s="74">
        <v>1</v>
      </c>
      <c r="L25" s="74">
        <v>1</v>
      </c>
      <c r="M25" s="74">
        <v>1</v>
      </c>
      <c r="N25" s="74">
        <v>1</v>
      </c>
      <c r="O25" s="76"/>
      <c r="P25" s="66">
        <v>1</v>
      </c>
      <c r="Q25" s="31"/>
      <c r="R25" s="31"/>
      <c r="S25" s="31"/>
      <c r="T25" s="48">
        <f t="shared" si="0"/>
        <v>1</v>
      </c>
      <c r="U25" s="62">
        <f t="shared" si="1"/>
        <v>0.25</v>
      </c>
      <c r="V25" s="61">
        <f t="shared" si="2"/>
        <v>5.1966292134831463E-2</v>
      </c>
      <c r="W25" s="48" t="s">
        <v>247</v>
      </c>
      <c r="X25" s="87" t="s">
        <v>248</v>
      </c>
      <c r="Y25" s="5" t="s">
        <v>249</v>
      </c>
      <c r="Z25" s="31"/>
    </row>
    <row r="26" spans="1:26" ht="45">
      <c r="A26" s="4" t="s">
        <v>38</v>
      </c>
      <c r="B26" s="19" t="s">
        <v>34</v>
      </c>
      <c r="C26" s="16" t="s">
        <v>35</v>
      </c>
      <c r="D26" s="19" t="s">
        <v>58</v>
      </c>
      <c r="E26" s="5" t="s">
        <v>39</v>
      </c>
      <c r="F26" s="38">
        <v>0.1</v>
      </c>
      <c r="G26" s="80">
        <f t="shared" si="3"/>
        <v>0.20786516853932585</v>
      </c>
      <c r="H26" s="3" t="s">
        <v>32</v>
      </c>
      <c r="I26" s="23" t="s">
        <v>59</v>
      </c>
      <c r="J26" s="34">
        <v>1</v>
      </c>
      <c r="K26" s="74">
        <v>0</v>
      </c>
      <c r="L26" s="74">
        <v>0</v>
      </c>
      <c r="M26" s="74">
        <v>0</v>
      </c>
      <c r="N26" s="74">
        <v>1</v>
      </c>
      <c r="O26" s="76"/>
      <c r="P26" s="66">
        <v>0</v>
      </c>
      <c r="Q26" s="31"/>
      <c r="R26" s="31"/>
      <c r="S26" s="31"/>
      <c r="T26" s="48">
        <f t="shared" si="0"/>
        <v>0</v>
      </c>
      <c r="U26" s="62">
        <f t="shared" si="1"/>
        <v>0</v>
      </c>
      <c r="V26" s="61">
        <f t="shared" si="2"/>
        <v>0</v>
      </c>
      <c r="W26" s="60" t="s">
        <v>237</v>
      </c>
      <c r="X26" s="86" t="s">
        <v>238</v>
      </c>
      <c r="Y26" s="31"/>
      <c r="Z26" s="31"/>
    </row>
    <row r="27" spans="1:26" ht="45">
      <c r="A27" s="4" t="s">
        <v>55</v>
      </c>
      <c r="B27" s="19" t="s">
        <v>34</v>
      </c>
      <c r="C27" s="16" t="s">
        <v>35</v>
      </c>
      <c r="D27" s="21" t="s">
        <v>60</v>
      </c>
      <c r="E27" s="5" t="s">
        <v>39</v>
      </c>
      <c r="F27" s="39">
        <v>0.2</v>
      </c>
      <c r="G27" s="80">
        <f t="shared" si="3"/>
        <v>0.20786516853932585</v>
      </c>
      <c r="H27" s="3" t="s">
        <v>32</v>
      </c>
      <c r="I27" s="3" t="s">
        <v>61</v>
      </c>
      <c r="J27" s="10">
        <v>2</v>
      </c>
      <c r="K27" s="50">
        <v>0</v>
      </c>
      <c r="L27" s="50">
        <v>1</v>
      </c>
      <c r="M27" s="50">
        <v>1</v>
      </c>
      <c r="N27" s="50">
        <v>0</v>
      </c>
      <c r="O27" s="57"/>
      <c r="P27" s="57">
        <v>0</v>
      </c>
      <c r="Q27" s="6"/>
      <c r="R27" s="6"/>
      <c r="S27" s="6"/>
      <c r="T27" s="48">
        <f t="shared" si="0"/>
        <v>0</v>
      </c>
      <c r="U27" s="62">
        <f t="shared" si="1"/>
        <v>0</v>
      </c>
      <c r="V27" s="61">
        <f t="shared" si="2"/>
        <v>0</v>
      </c>
      <c r="W27" s="48"/>
      <c r="X27" s="85" t="s">
        <v>238</v>
      </c>
      <c r="Y27" s="5"/>
      <c r="Z27" s="7"/>
    </row>
    <row r="28" spans="1:26" ht="90">
      <c r="A28" s="4" t="s">
        <v>55</v>
      </c>
      <c r="B28" s="19" t="s">
        <v>34</v>
      </c>
      <c r="C28" s="16" t="s">
        <v>35</v>
      </c>
      <c r="D28" s="13" t="s">
        <v>62</v>
      </c>
      <c r="E28" s="5" t="s">
        <v>63</v>
      </c>
      <c r="F28" s="39">
        <v>0.2</v>
      </c>
      <c r="G28" s="80">
        <f t="shared" si="3"/>
        <v>0.20786516853932585</v>
      </c>
      <c r="H28" s="3" t="s">
        <v>64</v>
      </c>
      <c r="I28" s="3" t="s">
        <v>65</v>
      </c>
      <c r="J28" s="25">
        <v>1</v>
      </c>
      <c r="K28" s="54">
        <v>0.05</v>
      </c>
      <c r="L28" s="54">
        <v>1</v>
      </c>
      <c r="M28" s="50">
        <v>0</v>
      </c>
      <c r="N28" s="50">
        <v>0</v>
      </c>
      <c r="O28" s="57"/>
      <c r="P28" s="65">
        <v>0.05</v>
      </c>
      <c r="Q28" s="6"/>
      <c r="R28" s="6"/>
      <c r="S28" s="6"/>
      <c r="T28" s="48">
        <f t="shared" si="0"/>
        <v>0.05</v>
      </c>
      <c r="U28" s="62">
        <f t="shared" si="1"/>
        <v>0.05</v>
      </c>
      <c r="V28" s="61">
        <f t="shared" si="2"/>
        <v>1.0393258426966293E-2</v>
      </c>
      <c r="W28" s="48" t="s">
        <v>250</v>
      </c>
      <c r="X28" s="85" t="s">
        <v>251</v>
      </c>
      <c r="Y28" s="5" t="s">
        <v>249</v>
      </c>
      <c r="Z28" s="7"/>
    </row>
    <row r="29" spans="1:26" ht="56.25">
      <c r="A29" s="4" t="s">
        <v>55</v>
      </c>
      <c r="B29" s="19" t="s">
        <v>34</v>
      </c>
      <c r="C29" s="16" t="s">
        <v>35</v>
      </c>
      <c r="D29" s="51" t="s">
        <v>354</v>
      </c>
      <c r="E29" s="5" t="s">
        <v>39</v>
      </c>
      <c r="F29" s="39">
        <v>0.2</v>
      </c>
      <c r="G29" s="80">
        <f t="shared" si="3"/>
        <v>0.20786516853932585</v>
      </c>
      <c r="H29" s="3" t="s">
        <v>17</v>
      </c>
      <c r="I29" s="3" t="s">
        <v>37</v>
      </c>
      <c r="J29" s="6">
        <v>1</v>
      </c>
      <c r="K29" s="50">
        <v>1</v>
      </c>
      <c r="L29" s="50">
        <v>1</v>
      </c>
      <c r="M29" s="50">
        <v>1</v>
      </c>
      <c r="N29" s="50">
        <v>1</v>
      </c>
      <c r="O29" s="57"/>
      <c r="P29" s="57">
        <v>1</v>
      </c>
      <c r="Q29" s="6"/>
      <c r="R29" s="6"/>
      <c r="S29" s="6"/>
      <c r="T29" s="48">
        <f t="shared" si="0"/>
        <v>1</v>
      </c>
      <c r="U29" s="62">
        <f t="shared" si="1"/>
        <v>0.25</v>
      </c>
      <c r="V29" s="61">
        <f t="shared" si="2"/>
        <v>5.1966292134831463E-2</v>
      </c>
      <c r="W29" s="48" t="s">
        <v>252</v>
      </c>
      <c r="X29" s="85" t="s">
        <v>253</v>
      </c>
      <c r="Y29" s="5" t="s">
        <v>249</v>
      </c>
      <c r="Z29" s="7"/>
    </row>
    <row r="30" spans="1:26" ht="45">
      <c r="A30" s="4" t="s">
        <v>55</v>
      </c>
      <c r="B30" s="19" t="s">
        <v>34</v>
      </c>
      <c r="C30" s="16" t="s">
        <v>35</v>
      </c>
      <c r="D30" s="13" t="s">
        <v>66</v>
      </c>
      <c r="E30" s="5" t="s">
        <v>39</v>
      </c>
      <c r="F30" s="39">
        <v>0.2</v>
      </c>
      <c r="G30" s="80">
        <f t="shared" si="3"/>
        <v>0.20786516853932585</v>
      </c>
      <c r="H30" s="3" t="s">
        <v>32</v>
      </c>
      <c r="I30" s="3" t="s">
        <v>67</v>
      </c>
      <c r="J30" s="6" t="s">
        <v>51</v>
      </c>
      <c r="K30" s="50">
        <v>0</v>
      </c>
      <c r="L30" s="50">
        <v>0</v>
      </c>
      <c r="M30" s="50">
        <v>0.5</v>
      </c>
      <c r="N30" s="50">
        <v>0.5</v>
      </c>
      <c r="O30" s="76"/>
      <c r="P30" s="57">
        <v>0</v>
      </c>
      <c r="Q30" s="31"/>
      <c r="R30" s="31"/>
      <c r="S30" s="31"/>
      <c r="T30" s="48">
        <f t="shared" si="0"/>
        <v>0</v>
      </c>
      <c r="U30" s="62">
        <f t="shared" si="1"/>
        <v>0</v>
      </c>
      <c r="V30" s="61">
        <f t="shared" si="2"/>
        <v>0</v>
      </c>
      <c r="W30" s="60"/>
      <c r="X30" s="86" t="s">
        <v>238</v>
      </c>
      <c r="Y30" s="31"/>
      <c r="Z30" s="31"/>
    </row>
    <row r="31" spans="1:26" ht="90">
      <c r="A31" s="26" t="s">
        <v>68</v>
      </c>
      <c r="B31" s="19" t="s">
        <v>13</v>
      </c>
      <c r="C31" s="18" t="s">
        <v>69</v>
      </c>
      <c r="D31" s="51" t="s">
        <v>355</v>
      </c>
      <c r="E31" s="5" t="s">
        <v>36</v>
      </c>
      <c r="F31" s="14">
        <v>0.1</v>
      </c>
      <c r="G31" s="80">
        <f t="shared" ref="G31:G43" si="4">81.5/13</f>
        <v>6.2692307692307692</v>
      </c>
      <c r="H31" s="47" t="s">
        <v>64</v>
      </c>
      <c r="I31" s="3" t="s">
        <v>70</v>
      </c>
      <c r="J31" s="6">
        <v>1</v>
      </c>
      <c r="K31" s="50">
        <v>0</v>
      </c>
      <c r="L31" s="50">
        <v>0.35</v>
      </c>
      <c r="M31" s="50">
        <v>0.75</v>
      </c>
      <c r="N31" s="50">
        <v>1</v>
      </c>
      <c r="O31" s="57"/>
      <c r="P31" s="57">
        <v>0</v>
      </c>
      <c r="Q31" s="6"/>
      <c r="R31" s="6"/>
      <c r="S31" s="6"/>
      <c r="T31" s="48">
        <f t="shared" si="0"/>
        <v>0</v>
      </c>
      <c r="U31" s="62">
        <f t="shared" si="1"/>
        <v>0</v>
      </c>
      <c r="V31" s="61">
        <f t="shared" si="2"/>
        <v>0</v>
      </c>
      <c r="W31" s="48"/>
      <c r="X31" s="84" t="s">
        <v>349</v>
      </c>
      <c r="Y31" s="5"/>
      <c r="Z31" s="7"/>
    </row>
    <row r="32" spans="1:26" ht="45.75">
      <c r="A32" s="26" t="s">
        <v>68</v>
      </c>
      <c r="B32" s="19" t="s">
        <v>13</v>
      </c>
      <c r="C32" s="18" t="s">
        <v>69</v>
      </c>
      <c r="D32" s="13" t="s">
        <v>71</v>
      </c>
      <c r="E32" s="5" t="s">
        <v>72</v>
      </c>
      <c r="F32" s="14">
        <v>0.1</v>
      </c>
      <c r="G32" s="80">
        <f t="shared" si="4"/>
        <v>6.2692307692307692</v>
      </c>
      <c r="H32" s="47" t="s">
        <v>64</v>
      </c>
      <c r="I32" s="3" t="s">
        <v>70</v>
      </c>
      <c r="J32" s="6">
        <v>1</v>
      </c>
      <c r="K32" s="50">
        <v>0</v>
      </c>
      <c r="L32" s="50">
        <v>0.8</v>
      </c>
      <c r="M32" s="50">
        <v>1</v>
      </c>
      <c r="N32" s="50">
        <v>1</v>
      </c>
      <c r="O32" s="57"/>
      <c r="P32" s="57">
        <v>0</v>
      </c>
      <c r="Q32" s="6"/>
      <c r="R32" s="6"/>
      <c r="S32" s="6"/>
      <c r="T32" s="48">
        <f t="shared" si="0"/>
        <v>0</v>
      </c>
      <c r="U32" s="62">
        <f t="shared" si="1"/>
        <v>0</v>
      </c>
      <c r="V32" s="61">
        <f t="shared" si="2"/>
        <v>0</v>
      </c>
      <c r="W32" s="48"/>
      <c r="X32" s="84" t="s">
        <v>349</v>
      </c>
      <c r="Y32" s="5"/>
      <c r="Z32" s="7"/>
    </row>
    <row r="33" spans="1:26" ht="90">
      <c r="A33" s="26" t="s">
        <v>68</v>
      </c>
      <c r="B33" s="19" t="s">
        <v>13</v>
      </c>
      <c r="C33" s="18" t="s">
        <v>69</v>
      </c>
      <c r="D33" s="13" t="s">
        <v>73</v>
      </c>
      <c r="E33" s="5" t="s">
        <v>72</v>
      </c>
      <c r="F33" s="14">
        <v>0.1</v>
      </c>
      <c r="G33" s="80">
        <f t="shared" si="4"/>
        <v>6.2692307692307692</v>
      </c>
      <c r="H33" s="47" t="s">
        <v>64</v>
      </c>
      <c r="I33" s="3" t="s">
        <v>70</v>
      </c>
      <c r="J33" s="6">
        <v>1</v>
      </c>
      <c r="K33" s="50">
        <v>0.04</v>
      </c>
      <c r="L33" s="50">
        <v>0.6</v>
      </c>
      <c r="M33" s="50">
        <v>1</v>
      </c>
      <c r="N33" s="50">
        <v>1</v>
      </c>
      <c r="O33" s="57"/>
      <c r="P33" s="77">
        <v>0.04</v>
      </c>
      <c r="Q33" s="6"/>
      <c r="R33" s="6"/>
      <c r="S33" s="6"/>
      <c r="T33" s="48">
        <f t="shared" si="0"/>
        <v>0.04</v>
      </c>
      <c r="U33" s="62">
        <f t="shared" si="1"/>
        <v>0.04</v>
      </c>
      <c r="V33" s="61">
        <f t="shared" si="2"/>
        <v>0.25076923076923074</v>
      </c>
      <c r="W33" s="70" t="s">
        <v>356</v>
      </c>
      <c r="X33" s="84" t="s">
        <v>357</v>
      </c>
      <c r="Y33" s="5"/>
      <c r="Z33" s="7"/>
    </row>
    <row r="34" spans="1:26" ht="68.25">
      <c r="A34" s="26" t="s">
        <v>68</v>
      </c>
      <c r="B34" s="19" t="s">
        <v>24</v>
      </c>
      <c r="C34" s="22" t="s">
        <v>74</v>
      </c>
      <c r="D34" s="13" t="s">
        <v>75</v>
      </c>
      <c r="E34" s="5" t="s">
        <v>76</v>
      </c>
      <c r="F34" s="14">
        <v>0.1</v>
      </c>
      <c r="G34" s="80">
        <f t="shared" si="4"/>
        <v>6.2692307692307692</v>
      </c>
      <c r="H34" s="47" t="s">
        <v>64</v>
      </c>
      <c r="I34" s="3" t="s">
        <v>70</v>
      </c>
      <c r="J34" s="6">
        <v>1</v>
      </c>
      <c r="K34" s="50">
        <v>0</v>
      </c>
      <c r="L34" s="50">
        <v>0.35</v>
      </c>
      <c r="M34" s="50">
        <v>0.75</v>
      </c>
      <c r="N34" s="50">
        <v>1</v>
      </c>
      <c r="O34" s="57"/>
      <c r="P34" s="57">
        <v>0</v>
      </c>
      <c r="Q34" s="6"/>
      <c r="R34" s="6"/>
      <c r="S34" s="6"/>
      <c r="T34" s="48">
        <f t="shared" si="0"/>
        <v>0</v>
      </c>
      <c r="U34" s="62">
        <f t="shared" si="1"/>
        <v>0</v>
      </c>
      <c r="V34" s="61">
        <f t="shared" si="2"/>
        <v>0</v>
      </c>
      <c r="W34" s="48"/>
      <c r="X34" s="84" t="s">
        <v>349</v>
      </c>
      <c r="Y34" s="5"/>
      <c r="Z34" s="7"/>
    </row>
    <row r="35" spans="1:26" ht="68.25">
      <c r="A35" s="26" t="s">
        <v>68</v>
      </c>
      <c r="B35" s="19" t="s">
        <v>24</v>
      </c>
      <c r="C35" s="22" t="s">
        <v>74</v>
      </c>
      <c r="D35" s="13" t="s">
        <v>77</v>
      </c>
      <c r="E35" s="5" t="s">
        <v>78</v>
      </c>
      <c r="F35" s="14">
        <v>0.1</v>
      </c>
      <c r="G35" s="80">
        <f t="shared" si="4"/>
        <v>6.2692307692307692</v>
      </c>
      <c r="H35" s="47" t="s">
        <v>64</v>
      </c>
      <c r="I35" s="3" t="s">
        <v>70</v>
      </c>
      <c r="J35" s="6">
        <v>1</v>
      </c>
      <c r="K35" s="50">
        <v>0</v>
      </c>
      <c r="L35" s="50">
        <v>0.35</v>
      </c>
      <c r="M35" s="50">
        <v>0.75</v>
      </c>
      <c r="N35" s="50">
        <v>1</v>
      </c>
      <c r="O35" s="57"/>
      <c r="P35" s="57">
        <v>0</v>
      </c>
      <c r="Q35" s="6"/>
      <c r="R35" s="6"/>
      <c r="S35" s="6"/>
      <c r="T35" s="48">
        <f t="shared" si="0"/>
        <v>0</v>
      </c>
      <c r="U35" s="62">
        <f t="shared" si="1"/>
        <v>0</v>
      </c>
      <c r="V35" s="61">
        <f t="shared" si="2"/>
        <v>0</v>
      </c>
      <c r="W35" s="48"/>
      <c r="X35" s="84" t="s">
        <v>349</v>
      </c>
      <c r="Y35" s="5"/>
      <c r="Z35" s="7"/>
    </row>
    <row r="36" spans="1:26" ht="68.25">
      <c r="A36" s="26" t="s">
        <v>68</v>
      </c>
      <c r="B36" s="19" t="s">
        <v>24</v>
      </c>
      <c r="C36" s="22" t="s">
        <v>74</v>
      </c>
      <c r="D36" s="13" t="s">
        <v>79</v>
      </c>
      <c r="E36" s="5" t="s">
        <v>80</v>
      </c>
      <c r="F36" s="14">
        <v>0.1</v>
      </c>
      <c r="G36" s="80">
        <f t="shared" si="4"/>
        <v>6.2692307692307692</v>
      </c>
      <c r="H36" s="47" t="s">
        <v>64</v>
      </c>
      <c r="I36" s="3" t="s">
        <v>70</v>
      </c>
      <c r="J36" s="6">
        <v>1</v>
      </c>
      <c r="K36" s="50">
        <v>0</v>
      </c>
      <c r="L36" s="50">
        <v>0.35</v>
      </c>
      <c r="M36" s="50">
        <v>0.75</v>
      </c>
      <c r="N36" s="50">
        <v>1</v>
      </c>
      <c r="O36" s="57"/>
      <c r="P36" s="57">
        <v>0</v>
      </c>
      <c r="Q36" s="6"/>
      <c r="R36" s="6"/>
      <c r="S36" s="6"/>
      <c r="T36" s="48">
        <f t="shared" si="0"/>
        <v>0</v>
      </c>
      <c r="U36" s="62">
        <f t="shared" si="1"/>
        <v>0</v>
      </c>
      <c r="V36" s="61">
        <f t="shared" si="2"/>
        <v>0</v>
      </c>
      <c r="W36" s="48"/>
      <c r="X36" s="84" t="s">
        <v>349</v>
      </c>
      <c r="Y36" s="5"/>
      <c r="Z36" s="7"/>
    </row>
    <row r="37" spans="1:26" ht="101.25">
      <c r="A37" s="26" t="s">
        <v>68</v>
      </c>
      <c r="B37" s="19" t="s">
        <v>13</v>
      </c>
      <c r="C37" s="20" t="s">
        <v>81</v>
      </c>
      <c r="D37" s="13" t="s">
        <v>81</v>
      </c>
      <c r="E37" s="5" t="s">
        <v>80</v>
      </c>
      <c r="F37" s="14">
        <v>0.35</v>
      </c>
      <c r="G37" s="80">
        <f t="shared" si="4"/>
        <v>6.2692307692307692</v>
      </c>
      <c r="H37" s="47" t="s">
        <v>64</v>
      </c>
      <c r="I37" s="3" t="s">
        <v>70</v>
      </c>
      <c r="J37" s="6">
        <v>1</v>
      </c>
      <c r="K37" s="50">
        <v>0.24</v>
      </c>
      <c r="L37" s="50">
        <v>0.52</v>
      </c>
      <c r="M37" s="50">
        <v>0.75</v>
      </c>
      <c r="N37" s="50">
        <v>1</v>
      </c>
      <c r="O37" s="57"/>
      <c r="P37" s="57">
        <v>0.24</v>
      </c>
      <c r="Q37" s="6"/>
      <c r="R37" s="6"/>
      <c r="S37" s="6"/>
      <c r="T37" s="48">
        <f t="shared" si="0"/>
        <v>0.24</v>
      </c>
      <c r="U37" s="62">
        <f t="shared" si="1"/>
        <v>0.24</v>
      </c>
      <c r="V37" s="61">
        <f t="shared" si="2"/>
        <v>1.5046153846153845</v>
      </c>
      <c r="W37" s="70" t="s">
        <v>356</v>
      </c>
      <c r="X37" s="84" t="s">
        <v>358</v>
      </c>
      <c r="Y37" s="5"/>
      <c r="Z37" s="7"/>
    </row>
    <row r="38" spans="1:26" ht="45">
      <c r="A38" s="26" t="s">
        <v>68</v>
      </c>
      <c r="B38" s="19" t="s">
        <v>34</v>
      </c>
      <c r="C38" s="16" t="s">
        <v>35</v>
      </c>
      <c r="D38" s="51" t="s">
        <v>359</v>
      </c>
      <c r="E38" s="5" t="s">
        <v>36</v>
      </c>
      <c r="F38" s="14">
        <v>0.05</v>
      </c>
      <c r="G38" s="80">
        <f t="shared" si="4"/>
        <v>6.2692307692307692</v>
      </c>
      <c r="H38" s="3" t="s">
        <v>17</v>
      </c>
      <c r="I38" s="3" t="s">
        <v>37</v>
      </c>
      <c r="J38" s="5">
        <v>1</v>
      </c>
      <c r="K38" s="50">
        <v>1</v>
      </c>
      <c r="L38" s="50">
        <v>1</v>
      </c>
      <c r="M38" s="50">
        <v>1</v>
      </c>
      <c r="N38" s="50">
        <v>1</v>
      </c>
      <c r="O38" s="57"/>
      <c r="P38" s="57">
        <v>1</v>
      </c>
      <c r="Q38" s="6"/>
      <c r="R38" s="6"/>
      <c r="S38" s="6"/>
      <c r="T38" s="48">
        <f t="shared" si="0"/>
        <v>1</v>
      </c>
      <c r="U38" s="62">
        <f t="shared" si="1"/>
        <v>0.25</v>
      </c>
      <c r="V38" s="61">
        <f t="shared" si="2"/>
        <v>1.5673076923076923</v>
      </c>
      <c r="W38" s="70" t="s">
        <v>351</v>
      </c>
      <c r="X38" s="84" t="s">
        <v>352</v>
      </c>
      <c r="Y38" s="5"/>
      <c r="Z38" s="7"/>
    </row>
    <row r="39" spans="1:26" ht="90">
      <c r="A39" s="26" t="s">
        <v>82</v>
      </c>
      <c r="B39" s="19" t="s">
        <v>13</v>
      </c>
      <c r="C39" s="20" t="s">
        <v>83</v>
      </c>
      <c r="D39" s="13" t="s">
        <v>84</v>
      </c>
      <c r="E39" s="5" t="s">
        <v>80</v>
      </c>
      <c r="F39" s="14">
        <v>0.45</v>
      </c>
      <c r="G39" s="80">
        <f t="shared" si="4"/>
        <v>6.2692307692307692</v>
      </c>
      <c r="H39" s="47" t="s">
        <v>64</v>
      </c>
      <c r="I39" s="3" t="s">
        <v>70</v>
      </c>
      <c r="J39" s="5">
        <v>1</v>
      </c>
      <c r="K39" s="50">
        <v>0.157</v>
      </c>
      <c r="L39" s="50">
        <v>0.62</v>
      </c>
      <c r="M39" s="50">
        <v>0.68400000000000005</v>
      </c>
      <c r="N39" s="50">
        <v>1</v>
      </c>
      <c r="O39" s="81"/>
      <c r="P39" s="50">
        <v>0.157</v>
      </c>
      <c r="Q39" s="6"/>
      <c r="R39" s="6"/>
      <c r="S39" s="6"/>
      <c r="T39" s="48">
        <f t="shared" si="0"/>
        <v>0.157</v>
      </c>
      <c r="U39" s="62">
        <f t="shared" si="1"/>
        <v>0.157</v>
      </c>
      <c r="V39" s="61">
        <f t="shared" si="2"/>
        <v>0.98426923076923079</v>
      </c>
      <c r="W39" s="70" t="s">
        <v>356</v>
      </c>
      <c r="X39" s="88" t="s">
        <v>357</v>
      </c>
      <c r="Y39" s="5"/>
      <c r="Z39" s="7"/>
    </row>
    <row r="40" spans="1:26" ht="78.75">
      <c r="A40" s="26" t="s">
        <v>82</v>
      </c>
      <c r="B40" s="19" t="s">
        <v>24</v>
      </c>
      <c r="C40" s="19" t="s">
        <v>85</v>
      </c>
      <c r="D40" s="13" t="s">
        <v>86</v>
      </c>
      <c r="E40" s="5" t="s">
        <v>78</v>
      </c>
      <c r="F40" s="14">
        <v>0.45</v>
      </c>
      <c r="G40" s="80">
        <f t="shared" si="4"/>
        <v>6.2692307692307692</v>
      </c>
      <c r="H40" s="47" t="s">
        <v>64</v>
      </c>
      <c r="I40" s="3" t="s">
        <v>70</v>
      </c>
      <c r="J40" s="5">
        <v>1</v>
      </c>
      <c r="K40" s="50">
        <v>0.35</v>
      </c>
      <c r="L40" s="50">
        <v>0.8</v>
      </c>
      <c r="M40" s="50">
        <v>1</v>
      </c>
      <c r="N40" s="50">
        <v>1</v>
      </c>
      <c r="O40" s="81"/>
      <c r="P40" s="77">
        <v>0.35</v>
      </c>
      <c r="Q40" s="6"/>
      <c r="R40" s="6"/>
      <c r="S40" s="6"/>
      <c r="T40" s="48">
        <f t="shared" si="0"/>
        <v>0.35</v>
      </c>
      <c r="U40" s="62">
        <f t="shared" si="1"/>
        <v>0.35</v>
      </c>
      <c r="V40" s="61">
        <f t="shared" si="2"/>
        <v>2.194230769230769</v>
      </c>
      <c r="W40" s="70" t="s">
        <v>356</v>
      </c>
      <c r="X40" s="84" t="s">
        <v>360</v>
      </c>
      <c r="Y40" s="5"/>
      <c r="Z40" s="7"/>
    </row>
    <row r="41" spans="1:26" ht="45">
      <c r="A41" s="26" t="s">
        <v>82</v>
      </c>
      <c r="B41" s="19" t="s">
        <v>34</v>
      </c>
      <c r="C41" s="16" t="s">
        <v>35</v>
      </c>
      <c r="D41" s="51" t="s">
        <v>361</v>
      </c>
      <c r="E41" s="5" t="s">
        <v>36</v>
      </c>
      <c r="F41" s="14">
        <v>0.1</v>
      </c>
      <c r="G41" s="80">
        <f t="shared" si="4"/>
        <v>6.2692307692307692</v>
      </c>
      <c r="H41" s="3" t="s">
        <v>17</v>
      </c>
      <c r="I41" s="3" t="s">
        <v>37</v>
      </c>
      <c r="J41" s="5">
        <v>1</v>
      </c>
      <c r="K41" s="50">
        <v>1</v>
      </c>
      <c r="L41" s="50">
        <v>1</v>
      </c>
      <c r="M41" s="50">
        <v>1</v>
      </c>
      <c r="N41" s="50">
        <v>1</v>
      </c>
      <c r="O41" s="81"/>
      <c r="P41" s="77">
        <v>1</v>
      </c>
      <c r="Q41" s="6"/>
      <c r="R41" s="6"/>
      <c r="S41" s="6"/>
      <c r="T41" s="48">
        <f t="shared" si="0"/>
        <v>1</v>
      </c>
      <c r="U41" s="62">
        <f t="shared" si="1"/>
        <v>0.25</v>
      </c>
      <c r="V41" s="61">
        <f t="shared" si="2"/>
        <v>1.5673076923076923</v>
      </c>
      <c r="W41" s="70" t="s">
        <v>351</v>
      </c>
      <c r="X41" s="84" t="s">
        <v>352</v>
      </c>
      <c r="Y41" s="5"/>
      <c r="Z41" s="7"/>
    </row>
    <row r="42" spans="1:26" ht="168.75">
      <c r="A42" s="26" t="s">
        <v>87</v>
      </c>
      <c r="B42" s="19" t="s">
        <v>24</v>
      </c>
      <c r="C42" s="20" t="s">
        <v>88</v>
      </c>
      <c r="D42" s="20" t="s">
        <v>88</v>
      </c>
      <c r="E42" s="5" t="s">
        <v>76</v>
      </c>
      <c r="F42" s="14">
        <v>0.95</v>
      </c>
      <c r="G42" s="80">
        <f t="shared" si="4"/>
        <v>6.2692307692307692</v>
      </c>
      <c r="H42" s="47" t="s">
        <v>64</v>
      </c>
      <c r="I42" s="3" t="s">
        <v>70</v>
      </c>
      <c r="J42" s="5">
        <v>1</v>
      </c>
      <c r="K42" s="50">
        <v>0.27500000000000002</v>
      </c>
      <c r="L42" s="50">
        <v>0.5</v>
      </c>
      <c r="M42" s="50">
        <v>0.9</v>
      </c>
      <c r="N42" s="50">
        <v>1</v>
      </c>
      <c r="O42" s="81"/>
      <c r="P42" s="77">
        <v>0.27500000000000002</v>
      </c>
      <c r="Q42" s="6"/>
      <c r="R42" s="6"/>
      <c r="S42" s="6"/>
      <c r="T42" s="48">
        <f t="shared" si="0"/>
        <v>0.27500000000000002</v>
      </c>
      <c r="U42" s="62">
        <f t="shared" si="1"/>
        <v>0.27500000000000002</v>
      </c>
      <c r="V42" s="61">
        <f t="shared" si="2"/>
        <v>1.7240384615384616</v>
      </c>
      <c r="W42" s="70" t="s">
        <v>356</v>
      </c>
      <c r="X42" s="84" t="s">
        <v>362</v>
      </c>
      <c r="Y42" s="5"/>
      <c r="Z42" s="7"/>
    </row>
    <row r="43" spans="1:26" ht="45">
      <c r="A43" s="26" t="s">
        <v>87</v>
      </c>
      <c r="B43" s="19" t="s">
        <v>34</v>
      </c>
      <c r="C43" s="16" t="s">
        <v>35</v>
      </c>
      <c r="D43" s="51" t="s">
        <v>363</v>
      </c>
      <c r="E43" s="5" t="s">
        <v>36</v>
      </c>
      <c r="F43" s="14">
        <v>0.05</v>
      </c>
      <c r="G43" s="80">
        <f t="shared" si="4"/>
        <v>6.2692307692307692</v>
      </c>
      <c r="H43" s="3" t="s">
        <v>17</v>
      </c>
      <c r="I43" s="3" t="s">
        <v>37</v>
      </c>
      <c r="J43" s="5">
        <v>1</v>
      </c>
      <c r="K43" s="50">
        <v>1</v>
      </c>
      <c r="L43" s="50">
        <v>1</v>
      </c>
      <c r="M43" s="50">
        <v>1</v>
      </c>
      <c r="N43" s="50">
        <v>1</v>
      </c>
      <c r="P43" s="50">
        <v>1</v>
      </c>
      <c r="Q43" s="6"/>
      <c r="R43" s="6"/>
      <c r="S43" s="6"/>
      <c r="T43" s="48">
        <f t="shared" si="0"/>
        <v>1</v>
      </c>
      <c r="U43" s="62">
        <f t="shared" si="1"/>
        <v>0.25</v>
      </c>
      <c r="V43" s="61">
        <f t="shared" si="2"/>
        <v>1.5673076923076923</v>
      </c>
      <c r="W43" s="70" t="s">
        <v>351</v>
      </c>
      <c r="X43" s="84" t="s">
        <v>352</v>
      </c>
      <c r="Y43" s="5"/>
      <c r="Z43" s="7"/>
    </row>
    <row r="44" spans="1:26" ht="45">
      <c r="A44" s="26" t="s">
        <v>89</v>
      </c>
      <c r="B44" s="19" t="s">
        <v>34</v>
      </c>
      <c r="C44" s="16" t="s">
        <v>35</v>
      </c>
      <c r="D44" s="13" t="s">
        <v>90</v>
      </c>
      <c r="E44" s="11" t="s">
        <v>91</v>
      </c>
      <c r="F44" s="40">
        <v>0.1</v>
      </c>
      <c r="G44" s="80">
        <f t="shared" si="3"/>
        <v>0.20786516853932585</v>
      </c>
      <c r="H44" s="3" t="s">
        <v>32</v>
      </c>
      <c r="I44" s="3" t="s">
        <v>92</v>
      </c>
      <c r="J44" s="6">
        <v>1</v>
      </c>
      <c r="K44" s="50">
        <v>0</v>
      </c>
      <c r="L44" s="50">
        <v>1</v>
      </c>
      <c r="M44" s="50">
        <v>0</v>
      </c>
      <c r="N44" s="50">
        <v>0</v>
      </c>
      <c r="O44" s="57"/>
      <c r="P44" s="57">
        <v>0</v>
      </c>
      <c r="Q44" s="6"/>
      <c r="R44" s="6"/>
      <c r="S44" s="6"/>
      <c r="T44" s="48">
        <f t="shared" si="0"/>
        <v>0</v>
      </c>
      <c r="U44" s="62">
        <f t="shared" si="1"/>
        <v>0</v>
      </c>
      <c r="V44" s="61">
        <f t="shared" si="2"/>
        <v>0</v>
      </c>
      <c r="W44" s="50" t="s">
        <v>254</v>
      </c>
      <c r="X44" s="51" t="s">
        <v>255</v>
      </c>
      <c r="Y44" s="11"/>
      <c r="Z44" s="33"/>
    </row>
    <row r="45" spans="1:26" ht="45">
      <c r="A45" s="26" t="s">
        <v>89</v>
      </c>
      <c r="B45" s="19" t="s">
        <v>34</v>
      </c>
      <c r="C45" s="16" t="s">
        <v>35</v>
      </c>
      <c r="D45" s="13" t="s">
        <v>93</v>
      </c>
      <c r="E45" s="11" t="s">
        <v>91</v>
      </c>
      <c r="F45" s="38">
        <v>0.1</v>
      </c>
      <c r="G45" s="80">
        <f t="shared" si="3"/>
        <v>0.20786516853932585</v>
      </c>
      <c r="H45" s="3" t="s">
        <v>32</v>
      </c>
      <c r="I45" s="3" t="s">
        <v>94</v>
      </c>
      <c r="J45" s="6">
        <v>1</v>
      </c>
      <c r="K45" s="50">
        <v>0</v>
      </c>
      <c r="L45" s="50">
        <v>1</v>
      </c>
      <c r="M45" s="50">
        <v>0</v>
      </c>
      <c r="N45" s="50">
        <v>0</v>
      </c>
      <c r="O45" s="57"/>
      <c r="P45" s="57">
        <v>0</v>
      </c>
      <c r="Q45" s="6"/>
      <c r="R45" s="6"/>
      <c r="S45" s="6"/>
      <c r="T45" s="48">
        <f t="shared" si="0"/>
        <v>0</v>
      </c>
      <c r="U45" s="62">
        <f t="shared" si="1"/>
        <v>0</v>
      </c>
      <c r="V45" s="61">
        <f t="shared" si="2"/>
        <v>0</v>
      </c>
      <c r="W45" s="50"/>
      <c r="X45" s="51" t="s">
        <v>256</v>
      </c>
      <c r="Y45" s="11"/>
      <c r="Z45" s="33"/>
    </row>
    <row r="46" spans="1:26" ht="45">
      <c r="A46" s="26" t="s">
        <v>89</v>
      </c>
      <c r="B46" s="19" t="s">
        <v>34</v>
      </c>
      <c r="C46" s="16" t="s">
        <v>35</v>
      </c>
      <c r="D46" s="13" t="s">
        <v>95</v>
      </c>
      <c r="E46" s="11" t="s">
        <v>91</v>
      </c>
      <c r="F46" s="38">
        <v>0.2</v>
      </c>
      <c r="G46" s="80">
        <f t="shared" si="3"/>
        <v>0.20786516853932585</v>
      </c>
      <c r="H46" s="3" t="s">
        <v>32</v>
      </c>
      <c r="I46" s="3" t="s">
        <v>96</v>
      </c>
      <c r="J46" s="6">
        <v>2</v>
      </c>
      <c r="K46" s="50">
        <v>0</v>
      </c>
      <c r="L46" s="50">
        <v>1</v>
      </c>
      <c r="M46" s="50">
        <v>1</v>
      </c>
      <c r="N46" s="50">
        <v>1</v>
      </c>
      <c r="O46" s="57"/>
      <c r="P46" s="57">
        <v>0</v>
      </c>
      <c r="Q46" s="6"/>
      <c r="R46" s="6"/>
      <c r="S46" s="6"/>
      <c r="T46" s="48">
        <f t="shared" si="0"/>
        <v>0</v>
      </c>
      <c r="U46" s="62">
        <f t="shared" si="1"/>
        <v>0</v>
      </c>
      <c r="V46" s="61">
        <f t="shared" si="2"/>
        <v>0</v>
      </c>
      <c r="W46" s="48"/>
      <c r="X46" s="51" t="s">
        <v>257</v>
      </c>
      <c r="Y46" s="5"/>
      <c r="Z46" s="6"/>
    </row>
    <row r="47" spans="1:26" ht="45">
      <c r="A47" s="26" t="s">
        <v>89</v>
      </c>
      <c r="B47" s="19" t="s">
        <v>34</v>
      </c>
      <c r="C47" s="16" t="s">
        <v>35</v>
      </c>
      <c r="D47" s="13" t="s">
        <v>97</v>
      </c>
      <c r="E47" s="11" t="s">
        <v>91</v>
      </c>
      <c r="F47" s="38">
        <v>0.5</v>
      </c>
      <c r="G47" s="80">
        <f t="shared" si="3"/>
        <v>0.20786516853932585</v>
      </c>
      <c r="H47" s="3" t="s">
        <v>64</v>
      </c>
      <c r="I47" s="3" t="s">
        <v>98</v>
      </c>
      <c r="J47" s="25">
        <v>1</v>
      </c>
      <c r="K47" s="65">
        <v>0.25</v>
      </c>
      <c r="L47" s="65">
        <v>0.5</v>
      </c>
      <c r="M47" s="65">
        <v>0.75</v>
      </c>
      <c r="N47" s="65">
        <v>1</v>
      </c>
      <c r="O47" s="57"/>
      <c r="P47" s="65">
        <v>0.25</v>
      </c>
      <c r="Q47" s="6"/>
      <c r="R47" s="6"/>
      <c r="S47" s="6"/>
      <c r="T47" s="48">
        <f t="shared" si="0"/>
        <v>0.25</v>
      </c>
      <c r="U47" s="62">
        <f t="shared" si="1"/>
        <v>0.25</v>
      </c>
      <c r="V47" s="61">
        <f t="shared" si="2"/>
        <v>5.1966292134831463E-2</v>
      </c>
      <c r="W47" s="50" t="s">
        <v>258</v>
      </c>
      <c r="X47" s="51" t="s">
        <v>259</v>
      </c>
      <c r="Y47" s="11" t="s">
        <v>260</v>
      </c>
      <c r="Z47" s="6"/>
    </row>
    <row r="48" spans="1:26" ht="45">
      <c r="A48" s="26" t="s">
        <v>89</v>
      </c>
      <c r="B48" s="19" t="s">
        <v>34</v>
      </c>
      <c r="C48" s="16" t="s">
        <v>35</v>
      </c>
      <c r="D48" s="51" t="s">
        <v>364</v>
      </c>
      <c r="E48" s="11" t="s">
        <v>91</v>
      </c>
      <c r="F48" s="38">
        <v>0.1</v>
      </c>
      <c r="G48" s="80">
        <f t="shared" si="3"/>
        <v>0.20786516853932585</v>
      </c>
      <c r="H48" s="3" t="s">
        <v>17</v>
      </c>
      <c r="I48" s="3" t="s">
        <v>37</v>
      </c>
      <c r="J48" s="6">
        <v>1</v>
      </c>
      <c r="K48" s="50">
        <v>1</v>
      </c>
      <c r="L48" s="50">
        <v>1</v>
      </c>
      <c r="M48" s="50">
        <v>1</v>
      </c>
      <c r="N48" s="50">
        <v>1</v>
      </c>
      <c r="O48" s="57"/>
      <c r="P48" s="57">
        <v>1</v>
      </c>
      <c r="Q48" s="6"/>
      <c r="R48" s="6"/>
      <c r="S48" s="6"/>
      <c r="T48" s="48">
        <f t="shared" si="0"/>
        <v>1</v>
      </c>
      <c r="U48" s="62">
        <f t="shared" si="1"/>
        <v>0.25</v>
      </c>
      <c r="V48" s="61">
        <f t="shared" si="2"/>
        <v>5.1966292134831463E-2</v>
      </c>
      <c r="W48" s="48" t="s">
        <v>37</v>
      </c>
      <c r="X48" s="85" t="s">
        <v>365</v>
      </c>
      <c r="Y48" s="5"/>
      <c r="Z48" s="6"/>
    </row>
    <row r="49" spans="1:26" ht="45">
      <c r="A49" s="26" t="s">
        <v>99</v>
      </c>
      <c r="B49" s="19" t="s">
        <v>34</v>
      </c>
      <c r="C49" s="16" t="s">
        <v>35</v>
      </c>
      <c r="D49" s="19" t="s">
        <v>100</v>
      </c>
      <c r="E49" s="11" t="s">
        <v>101</v>
      </c>
      <c r="F49" s="40">
        <v>0.5</v>
      </c>
      <c r="G49" s="80">
        <f t="shared" si="3"/>
        <v>0.20786516853932585</v>
      </c>
      <c r="H49" s="24" t="s">
        <v>102</v>
      </c>
      <c r="I49" s="42" t="s">
        <v>103</v>
      </c>
      <c r="J49" s="43">
        <v>1</v>
      </c>
      <c r="K49" s="65">
        <v>1</v>
      </c>
      <c r="L49" s="65">
        <v>1</v>
      </c>
      <c r="M49" s="65">
        <v>1</v>
      </c>
      <c r="N49" s="65">
        <v>1</v>
      </c>
      <c r="O49" s="58">
        <v>42</v>
      </c>
      <c r="P49" s="58">
        <v>42</v>
      </c>
      <c r="Q49" s="37"/>
      <c r="R49" s="37"/>
      <c r="S49" s="37"/>
      <c r="T49" s="48">
        <f t="shared" si="0"/>
        <v>42</v>
      </c>
      <c r="U49" s="62">
        <f t="shared" si="1"/>
        <v>1</v>
      </c>
      <c r="V49" s="61">
        <f t="shared" si="2"/>
        <v>0.20786516853932585</v>
      </c>
      <c r="W49" s="50" t="s">
        <v>261</v>
      </c>
      <c r="X49" s="51" t="s">
        <v>262</v>
      </c>
      <c r="Y49" s="5" t="s">
        <v>263</v>
      </c>
      <c r="Z49" s="33"/>
    </row>
    <row r="50" spans="1:26" ht="56.25">
      <c r="A50" s="26" t="s">
        <v>99</v>
      </c>
      <c r="B50" s="19" t="s">
        <v>34</v>
      </c>
      <c r="C50" s="16" t="s">
        <v>35</v>
      </c>
      <c r="D50" s="19" t="s">
        <v>104</v>
      </c>
      <c r="E50" s="11" t="s">
        <v>101</v>
      </c>
      <c r="F50" s="40">
        <v>0.3</v>
      </c>
      <c r="G50" s="80">
        <f t="shared" si="3"/>
        <v>0.20786516853932585</v>
      </c>
      <c r="H50" s="24" t="s">
        <v>32</v>
      </c>
      <c r="I50" s="42" t="s">
        <v>105</v>
      </c>
      <c r="J50" s="33">
        <v>12</v>
      </c>
      <c r="K50" s="50">
        <v>3</v>
      </c>
      <c r="L50" s="50">
        <v>3</v>
      </c>
      <c r="M50" s="50">
        <v>3</v>
      </c>
      <c r="N50" s="50">
        <v>3</v>
      </c>
      <c r="O50" s="57"/>
      <c r="P50" s="57">
        <v>3</v>
      </c>
      <c r="Q50" s="33"/>
      <c r="R50" s="33"/>
      <c r="S50" s="33"/>
      <c r="T50" s="48">
        <f t="shared" si="0"/>
        <v>3</v>
      </c>
      <c r="U50" s="62">
        <f t="shared" si="1"/>
        <v>0.25</v>
      </c>
      <c r="V50" s="61">
        <f t="shared" si="2"/>
        <v>5.1966292134831463E-2</v>
      </c>
      <c r="W50" s="50" t="s">
        <v>264</v>
      </c>
      <c r="X50" s="51" t="s">
        <v>265</v>
      </c>
      <c r="Y50" s="5" t="s">
        <v>263</v>
      </c>
      <c r="Z50" s="33"/>
    </row>
    <row r="51" spans="1:26" ht="101.25">
      <c r="A51" s="26" t="s">
        <v>99</v>
      </c>
      <c r="B51" s="19" t="s">
        <v>34</v>
      </c>
      <c r="C51" s="16" t="s">
        <v>35</v>
      </c>
      <c r="D51" s="51" t="s">
        <v>366</v>
      </c>
      <c r="E51" s="11" t="s">
        <v>101</v>
      </c>
      <c r="F51" s="40">
        <v>0.2</v>
      </c>
      <c r="G51" s="80">
        <f t="shared" si="3"/>
        <v>0.20786516853932585</v>
      </c>
      <c r="H51" s="24" t="s">
        <v>17</v>
      </c>
      <c r="I51" s="24" t="s">
        <v>37</v>
      </c>
      <c r="J51" s="33">
        <v>1</v>
      </c>
      <c r="K51" s="50">
        <v>1</v>
      </c>
      <c r="L51" s="50">
        <v>1</v>
      </c>
      <c r="M51" s="50">
        <v>1</v>
      </c>
      <c r="N51" s="50">
        <v>1</v>
      </c>
      <c r="O51" s="57"/>
      <c r="P51" s="57">
        <v>1</v>
      </c>
      <c r="Q51" s="33"/>
      <c r="R51" s="33"/>
      <c r="S51" s="33"/>
      <c r="T51" s="48">
        <f t="shared" si="0"/>
        <v>1</v>
      </c>
      <c r="U51" s="62">
        <f t="shared" si="1"/>
        <v>0.25</v>
      </c>
      <c r="V51" s="61">
        <f t="shared" si="2"/>
        <v>5.1966292134831463E-2</v>
      </c>
      <c r="W51" s="50" t="s">
        <v>266</v>
      </c>
      <c r="X51" s="51" t="s">
        <v>267</v>
      </c>
      <c r="Y51" s="5" t="s">
        <v>263</v>
      </c>
      <c r="Z51" s="33"/>
    </row>
    <row r="52" spans="1:26" ht="45">
      <c r="A52" s="26" t="s">
        <v>106</v>
      </c>
      <c r="B52" s="19" t="s">
        <v>34</v>
      </c>
      <c r="C52" s="16" t="s">
        <v>35</v>
      </c>
      <c r="D52" s="19" t="s">
        <v>107</v>
      </c>
      <c r="E52" s="11" t="s">
        <v>101</v>
      </c>
      <c r="F52" s="40">
        <v>0.2</v>
      </c>
      <c r="G52" s="80">
        <f t="shared" si="3"/>
        <v>0.20786516853932585</v>
      </c>
      <c r="H52" s="24" t="s">
        <v>17</v>
      </c>
      <c r="I52" s="42" t="s">
        <v>105</v>
      </c>
      <c r="J52" s="33">
        <v>24</v>
      </c>
      <c r="K52" s="50">
        <v>5</v>
      </c>
      <c r="L52" s="50">
        <v>6</v>
      </c>
      <c r="M52" s="50">
        <v>6</v>
      </c>
      <c r="N52" s="50">
        <v>6</v>
      </c>
      <c r="O52" s="57"/>
      <c r="P52" s="57">
        <v>5</v>
      </c>
      <c r="Q52" s="33"/>
      <c r="R52" s="33"/>
      <c r="S52" s="33"/>
      <c r="T52" s="48">
        <f t="shared" si="0"/>
        <v>5</v>
      </c>
      <c r="U52" s="62">
        <f t="shared" si="1"/>
        <v>5.2083333333333336E-2</v>
      </c>
      <c r="V52" s="61">
        <f t="shared" si="2"/>
        <v>1.0826310861423221E-2</v>
      </c>
      <c r="W52" s="50" t="s">
        <v>268</v>
      </c>
      <c r="X52" s="51" t="s">
        <v>269</v>
      </c>
      <c r="Y52" s="11" t="s">
        <v>263</v>
      </c>
      <c r="Z52" s="6"/>
    </row>
    <row r="53" spans="1:26" ht="56.25">
      <c r="A53" s="26" t="s">
        <v>106</v>
      </c>
      <c r="B53" s="19" t="s">
        <v>34</v>
      </c>
      <c r="C53" s="16" t="s">
        <v>35</v>
      </c>
      <c r="D53" s="29" t="s">
        <v>108</v>
      </c>
      <c r="E53" s="11" t="s">
        <v>101</v>
      </c>
      <c r="F53" s="40">
        <v>0.5</v>
      </c>
      <c r="G53" s="80">
        <f t="shared" si="3"/>
        <v>0.20786516853932585</v>
      </c>
      <c r="H53" s="24" t="s">
        <v>102</v>
      </c>
      <c r="I53" s="42" t="s">
        <v>109</v>
      </c>
      <c r="J53" s="43">
        <v>1</v>
      </c>
      <c r="K53" s="65">
        <v>1</v>
      </c>
      <c r="L53" s="65">
        <v>1</v>
      </c>
      <c r="M53" s="65">
        <v>1</v>
      </c>
      <c r="N53" s="65">
        <v>1</v>
      </c>
      <c r="O53" s="58">
        <v>38</v>
      </c>
      <c r="P53" s="58">
        <v>38</v>
      </c>
      <c r="Q53" s="37"/>
      <c r="R53" s="37"/>
      <c r="S53" s="37"/>
      <c r="T53" s="48">
        <f t="shared" si="0"/>
        <v>38</v>
      </c>
      <c r="U53" s="62">
        <f t="shared" si="1"/>
        <v>1</v>
      </c>
      <c r="V53" s="61">
        <f t="shared" si="2"/>
        <v>0.20786516853932585</v>
      </c>
      <c r="W53" s="50" t="s">
        <v>270</v>
      </c>
      <c r="X53" s="51" t="s">
        <v>271</v>
      </c>
      <c r="Y53" s="11" t="s">
        <v>263</v>
      </c>
      <c r="Z53" s="6"/>
    </row>
    <row r="54" spans="1:26" ht="67.5">
      <c r="A54" s="26" t="s">
        <v>106</v>
      </c>
      <c r="B54" s="19" t="s">
        <v>34</v>
      </c>
      <c r="C54" s="16" t="s">
        <v>35</v>
      </c>
      <c r="D54" s="29" t="s">
        <v>110</v>
      </c>
      <c r="E54" s="11" t="s">
        <v>101</v>
      </c>
      <c r="F54" s="40">
        <v>0.3</v>
      </c>
      <c r="G54" s="80">
        <f t="shared" si="3"/>
        <v>0.20786516853932585</v>
      </c>
      <c r="H54" s="24" t="s">
        <v>102</v>
      </c>
      <c r="I54" s="42" t="s">
        <v>111</v>
      </c>
      <c r="J54" s="43">
        <v>1</v>
      </c>
      <c r="K54" s="65">
        <v>1</v>
      </c>
      <c r="L54" s="65">
        <v>1</v>
      </c>
      <c r="M54" s="65">
        <v>1</v>
      </c>
      <c r="N54" s="65">
        <v>1</v>
      </c>
      <c r="O54" s="58">
        <v>4</v>
      </c>
      <c r="P54" s="58">
        <v>4</v>
      </c>
      <c r="Q54" s="37"/>
      <c r="R54" s="37"/>
      <c r="S54" s="37"/>
      <c r="T54" s="48">
        <f t="shared" si="0"/>
        <v>4</v>
      </c>
      <c r="U54" s="62">
        <f t="shared" si="1"/>
        <v>1</v>
      </c>
      <c r="V54" s="61">
        <f t="shared" si="2"/>
        <v>0.20786516853932585</v>
      </c>
      <c r="W54" s="50" t="s">
        <v>272</v>
      </c>
      <c r="X54" s="51" t="s">
        <v>273</v>
      </c>
      <c r="Y54" s="11" t="s">
        <v>263</v>
      </c>
      <c r="Z54" s="6"/>
    </row>
    <row r="55" spans="1:26" ht="45">
      <c r="A55" s="26" t="s">
        <v>112</v>
      </c>
      <c r="B55" s="19" t="s">
        <v>34</v>
      </c>
      <c r="C55" s="16" t="s">
        <v>35</v>
      </c>
      <c r="D55" s="13" t="s">
        <v>113</v>
      </c>
      <c r="E55" s="5" t="s">
        <v>63</v>
      </c>
      <c r="F55" s="38">
        <v>0.1</v>
      </c>
      <c r="G55" s="80">
        <f t="shared" si="3"/>
        <v>0.20786516853932585</v>
      </c>
      <c r="H55" s="3" t="s">
        <v>32</v>
      </c>
      <c r="I55" s="3" t="s">
        <v>114</v>
      </c>
      <c r="J55" s="6">
        <v>1</v>
      </c>
      <c r="K55" s="50">
        <v>0</v>
      </c>
      <c r="L55" s="50">
        <v>1</v>
      </c>
      <c r="M55" s="50">
        <v>0</v>
      </c>
      <c r="N55" s="50">
        <v>0</v>
      </c>
      <c r="O55" s="57"/>
      <c r="P55" s="57">
        <v>0</v>
      </c>
      <c r="Q55" s="6"/>
      <c r="R55" s="6"/>
      <c r="S55" s="6"/>
      <c r="T55" s="48">
        <f t="shared" si="0"/>
        <v>0</v>
      </c>
      <c r="U55" s="62">
        <f t="shared" si="1"/>
        <v>0</v>
      </c>
      <c r="V55" s="61">
        <f t="shared" si="2"/>
        <v>0</v>
      </c>
      <c r="W55" s="48"/>
      <c r="X55" s="85" t="s">
        <v>274</v>
      </c>
      <c r="Y55" s="5"/>
      <c r="Z55" s="6"/>
    </row>
    <row r="56" spans="1:26" ht="67.5">
      <c r="A56" s="26" t="s">
        <v>112</v>
      </c>
      <c r="B56" s="19" t="s">
        <v>34</v>
      </c>
      <c r="C56" s="16" t="s">
        <v>35</v>
      </c>
      <c r="D56" s="13" t="s">
        <v>115</v>
      </c>
      <c r="E56" s="5" t="s">
        <v>116</v>
      </c>
      <c r="F56" s="38">
        <v>0.1</v>
      </c>
      <c r="G56" s="80">
        <f t="shared" si="3"/>
        <v>0.20786516853932585</v>
      </c>
      <c r="H56" s="3" t="s">
        <v>32</v>
      </c>
      <c r="I56" s="3" t="s">
        <v>117</v>
      </c>
      <c r="J56" s="6">
        <v>1</v>
      </c>
      <c r="K56" s="50">
        <v>0</v>
      </c>
      <c r="L56" s="50">
        <v>1</v>
      </c>
      <c r="M56" s="50">
        <v>0</v>
      </c>
      <c r="N56" s="50">
        <v>0</v>
      </c>
      <c r="O56" s="57"/>
      <c r="P56" s="57">
        <v>0</v>
      </c>
      <c r="Q56" s="6"/>
      <c r="R56" s="6"/>
      <c r="S56" s="6"/>
      <c r="T56" s="48">
        <f t="shared" si="0"/>
        <v>0</v>
      </c>
      <c r="U56" s="62">
        <f t="shared" si="1"/>
        <v>0</v>
      </c>
      <c r="V56" s="61">
        <f t="shared" si="2"/>
        <v>0</v>
      </c>
      <c r="W56" s="48"/>
      <c r="X56" s="85" t="s">
        <v>367</v>
      </c>
      <c r="Y56" s="5"/>
      <c r="Z56" s="6"/>
    </row>
    <row r="57" spans="1:26" ht="78.75">
      <c r="A57" s="26" t="s">
        <v>112</v>
      </c>
      <c r="B57" s="19" t="s">
        <v>34</v>
      </c>
      <c r="C57" s="16" t="s">
        <v>35</v>
      </c>
      <c r="D57" s="13" t="s">
        <v>118</v>
      </c>
      <c r="E57" s="5" t="s">
        <v>36</v>
      </c>
      <c r="F57" s="38">
        <v>0.1</v>
      </c>
      <c r="G57" s="80">
        <f t="shared" si="3"/>
        <v>0.20786516853932585</v>
      </c>
      <c r="H57" s="3" t="s">
        <v>64</v>
      </c>
      <c r="I57" s="3" t="s">
        <v>119</v>
      </c>
      <c r="J57" s="25">
        <v>1</v>
      </c>
      <c r="K57" s="54">
        <v>0.1</v>
      </c>
      <c r="L57" s="54">
        <v>1</v>
      </c>
      <c r="M57" s="50">
        <v>0</v>
      </c>
      <c r="N57" s="50">
        <v>0</v>
      </c>
      <c r="O57" s="57"/>
      <c r="P57" s="65">
        <v>0.1</v>
      </c>
      <c r="Q57" s="6"/>
      <c r="R57" s="6"/>
      <c r="S57" s="6"/>
      <c r="T57" s="48">
        <f t="shared" si="0"/>
        <v>0.1</v>
      </c>
      <c r="U57" s="62">
        <f t="shared" si="1"/>
        <v>0.1</v>
      </c>
      <c r="V57" s="61">
        <f t="shared" si="2"/>
        <v>2.0786516853932586E-2</v>
      </c>
      <c r="W57" s="70" t="s">
        <v>368</v>
      </c>
      <c r="X57" s="84" t="s">
        <v>369</v>
      </c>
      <c r="Y57" s="5"/>
      <c r="Z57" s="6"/>
    </row>
    <row r="58" spans="1:26" ht="45">
      <c r="A58" s="26" t="s">
        <v>112</v>
      </c>
      <c r="B58" s="19" t="s">
        <v>34</v>
      </c>
      <c r="C58" s="16" t="s">
        <v>35</v>
      </c>
      <c r="D58" s="13" t="s">
        <v>120</v>
      </c>
      <c r="E58" s="5" t="s">
        <v>36</v>
      </c>
      <c r="F58" s="38">
        <v>0.1</v>
      </c>
      <c r="G58" s="80">
        <f t="shared" si="3"/>
        <v>0.20786516853932585</v>
      </c>
      <c r="H58" s="3" t="s">
        <v>32</v>
      </c>
      <c r="I58" s="3" t="s">
        <v>121</v>
      </c>
      <c r="J58" s="25">
        <v>1</v>
      </c>
      <c r="K58" s="54">
        <v>0.1</v>
      </c>
      <c r="L58" s="54">
        <v>0.9</v>
      </c>
      <c r="M58" s="50">
        <v>0</v>
      </c>
      <c r="N58" s="50">
        <v>0</v>
      </c>
      <c r="O58" s="57"/>
      <c r="P58" s="65">
        <v>0.1</v>
      </c>
      <c r="Q58" s="6"/>
      <c r="R58" s="6"/>
      <c r="S58" s="6"/>
      <c r="T58" s="48">
        <f t="shared" si="0"/>
        <v>0.1</v>
      </c>
      <c r="U58" s="62">
        <f t="shared" si="1"/>
        <v>0.1</v>
      </c>
      <c r="V58" s="61">
        <f t="shared" si="2"/>
        <v>2.0786516853932586E-2</v>
      </c>
      <c r="W58" s="70" t="s">
        <v>370</v>
      </c>
      <c r="X58" s="84" t="s">
        <v>371</v>
      </c>
      <c r="Y58" s="5"/>
      <c r="Z58" s="6"/>
    </row>
    <row r="59" spans="1:26" ht="45">
      <c r="A59" s="26" t="s">
        <v>112</v>
      </c>
      <c r="B59" s="19" t="s">
        <v>34</v>
      </c>
      <c r="C59" s="16" t="s">
        <v>35</v>
      </c>
      <c r="D59" s="13" t="s">
        <v>122</v>
      </c>
      <c r="E59" s="5" t="s">
        <v>123</v>
      </c>
      <c r="F59" s="38">
        <v>0.1</v>
      </c>
      <c r="G59" s="80">
        <f t="shared" si="3"/>
        <v>0.20786516853932585</v>
      </c>
      <c r="H59" s="3" t="s">
        <v>17</v>
      </c>
      <c r="I59" s="3" t="s">
        <v>124</v>
      </c>
      <c r="J59" s="6">
        <v>1</v>
      </c>
      <c r="K59" s="50">
        <v>1</v>
      </c>
      <c r="L59" s="50">
        <v>1</v>
      </c>
      <c r="M59" s="50">
        <v>1</v>
      </c>
      <c r="N59" s="50">
        <v>1</v>
      </c>
      <c r="O59" s="57"/>
      <c r="P59" s="57">
        <v>1</v>
      </c>
      <c r="Q59" s="6"/>
      <c r="R59" s="6"/>
      <c r="S59" s="6"/>
      <c r="T59" s="48">
        <f t="shared" si="0"/>
        <v>1</v>
      </c>
      <c r="U59" s="62">
        <f t="shared" si="1"/>
        <v>0.25</v>
      </c>
      <c r="V59" s="61">
        <f t="shared" si="2"/>
        <v>5.1966292134831463E-2</v>
      </c>
      <c r="W59" s="50" t="s">
        <v>275</v>
      </c>
      <c r="X59" s="51" t="s">
        <v>372</v>
      </c>
      <c r="Y59" s="11"/>
      <c r="Z59" s="6"/>
    </row>
    <row r="60" spans="1:26" ht="56.25">
      <c r="A60" s="26" t="s">
        <v>112</v>
      </c>
      <c r="B60" s="19" t="s">
        <v>34</v>
      </c>
      <c r="C60" s="16" t="s">
        <v>35</v>
      </c>
      <c r="D60" s="13" t="s">
        <v>125</v>
      </c>
      <c r="E60" s="5" t="s">
        <v>126</v>
      </c>
      <c r="F60" s="38">
        <v>0.1</v>
      </c>
      <c r="G60" s="80">
        <f t="shared" si="3"/>
        <v>0.20786516853932585</v>
      </c>
      <c r="H60" s="3" t="s">
        <v>64</v>
      </c>
      <c r="I60" s="3" t="s">
        <v>127</v>
      </c>
      <c r="J60" s="25">
        <v>1</v>
      </c>
      <c r="K60" s="50">
        <v>0</v>
      </c>
      <c r="L60" s="65">
        <v>1</v>
      </c>
      <c r="M60" s="65">
        <v>0</v>
      </c>
      <c r="N60" s="54">
        <v>0</v>
      </c>
      <c r="O60" s="57"/>
      <c r="P60" s="57">
        <v>0</v>
      </c>
      <c r="Q60" s="6"/>
      <c r="R60" s="6"/>
      <c r="S60" s="6"/>
      <c r="T60" s="48">
        <f t="shared" si="0"/>
        <v>0</v>
      </c>
      <c r="U60" s="62">
        <f t="shared" si="1"/>
        <v>0</v>
      </c>
      <c r="V60" s="61">
        <f t="shared" si="2"/>
        <v>0</v>
      </c>
      <c r="W60" s="48"/>
      <c r="X60" s="84" t="s">
        <v>349</v>
      </c>
      <c r="Y60" s="5"/>
      <c r="Z60" s="6"/>
    </row>
    <row r="61" spans="1:26" ht="281.25">
      <c r="A61" s="4" t="s">
        <v>112</v>
      </c>
      <c r="B61" s="19" t="s">
        <v>34</v>
      </c>
      <c r="C61" s="16" t="s">
        <v>35</v>
      </c>
      <c r="D61" s="13" t="s">
        <v>128</v>
      </c>
      <c r="E61" s="5" t="s">
        <v>36</v>
      </c>
      <c r="F61" s="39">
        <v>0.1</v>
      </c>
      <c r="G61" s="80">
        <f t="shared" si="3"/>
        <v>0.20786516853932585</v>
      </c>
      <c r="H61" s="3" t="s">
        <v>17</v>
      </c>
      <c r="I61" s="3" t="s">
        <v>129</v>
      </c>
      <c r="J61" s="6">
        <v>1</v>
      </c>
      <c r="K61" s="50">
        <v>1</v>
      </c>
      <c r="L61" s="50">
        <v>1</v>
      </c>
      <c r="M61" s="50">
        <v>1</v>
      </c>
      <c r="N61" s="50">
        <v>1</v>
      </c>
      <c r="O61" s="57"/>
      <c r="P61" s="57">
        <v>1</v>
      </c>
      <c r="Q61" s="6"/>
      <c r="R61" s="6"/>
      <c r="S61" s="6"/>
      <c r="T61" s="48">
        <f t="shared" si="0"/>
        <v>1</v>
      </c>
      <c r="U61" s="62">
        <f t="shared" si="1"/>
        <v>0.25</v>
      </c>
      <c r="V61" s="61">
        <f t="shared" si="2"/>
        <v>5.1966292134831463E-2</v>
      </c>
      <c r="W61" s="71" t="s">
        <v>276</v>
      </c>
      <c r="X61" s="84" t="s">
        <v>386</v>
      </c>
      <c r="Y61" s="5"/>
      <c r="Z61" s="7"/>
    </row>
    <row r="62" spans="1:26" ht="67.5">
      <c r="A62" s="4" t="s">
        <v>112</v>
      </c>
      <c r="B62" s="19" t="s">
        <v>34</v>
      </c>
      <c r="C62" s="16" t="s">
        <v>35</v>
      </c>
      <c r="D62" s="13" t="s">
        <v>128</v>
      </c>
      <c r="E62" s="11" t="s">
        <v>130</v>
      </c>
      <c r="F62" s="39">
        <v>0.1</v>
      </c>
      <c r="G62" s="80">
        <f t="shared" si="3"/>
        <v>0.20786516853932585</v>
      </c>
      <c r="H62" s="3" t="s">
        <v>17</v>
      </c>
      <c r="I62" s="3" t="s">
        <v>129</v>
      </c>
      <c r="J62" s="6">
        <v>1</v>
      </c>
      <c r="K62" s="50">
        <v>1</v>
      </c>
      <c r="L62" s="50">
        <v>1</v>
      </c>
      <c r="M62" s="50">
        <v>1</v>
      </c>
      <c r="N62" s="50">
        <v>1</v>
      </c>
      <c r="O62" s="57"/>
      <c r="P62" s="57">
        <v>1</v>
      </c>
      <c r="Q62" s="6"/>
      <c r="R62" s="6"/>
      <c r="S62" s="6"/>
      <c r="T62" s="48">
        <f t="shared" si="0"/>
        <v>1</v>
      </c>
      <c r="U62" s="62">
        <f t="shared" si="1"/>
        <v>0.25</v>
      </c>
      <c r="V62" s="61">
        <f t="shared" si="2"/>
        <v>5.1966292134831463E-2</v>
      </c>
      <c r="W62" s="71" t="s">
        <v>276</v>
      </c>
      <c r="X62" s="89" t="s">
        <v>277</v>
      </c>
      <c r="Y62" s="5"/>
      <c r="Z62" s="7"/>
    </row>
    <row r="63" spans="1:26" ht="45">
      <c r="A63" s="26" t="s">
        <v>112</v>
      </c>
      <c r="B63" s="19" t="s">
        <v>34</v>
      </c>
      <c r="C63" s="16" t="s">
        <v>35</v>
      </c>
      <c r="D63" s="51" t="s">
        <v>128</v>
      </c>
      <c r="E63" s="50" t="s">
        <v>39</v>
      </c>
      <c r="F63" s="39">
        <v>0.1</v>
      </c>
      <c r="G63" s="80">
        <f t="shared" si="3"/>
        <v>0.20786516853932585</v>
      </c>
      <c r="H63" s="3" t="s">
        <v>17</v>
      </c>
      <c r="I63" s="3" t="s">
        <v>129</v>
      </c>
      <c r="J63" s="6">
        <v>1</v>
      </c>
      <c r="K63" s="50">
        <v>1</v>
      </c>
      <c r="L63" s="50">
        <v>1</v>
      </c>
      <c r="M63" s="50">
        <v>1</v>
      </c>
      <c r="N63" s="50">
        <v>1</v>
      </c>
      <c r="O63" s="57"/>
      <c r="P63" s="57">
        <v>1</v>
      </c>
      <c r="Q63" s="6"/>
      <c r="R63" s="6"/>
      <c r="S63" s="6"/>
      <c r="T63" s="48">
        <f t="shared" si="0"/>
        <v>1</v>
      </c>
      <c r="U63" s="62">
        <f t="shared" si="1"/>
        <v>0.25</v>
      </c>
      <c r="V63" s="61">
        <f t="shared" si="2"/>
        <v>5.1966292134831463E-2</v>
      </c>
      <c r="W63" s="71" t="s">
        <v>276</v>
      </c>
      <c r="X63" s="89" t="s">
        <v>393</v>
      </c>
      <c r="Y63" s="5"/>
      <c r="Z63" s="7"/>
    </row>
    <row r="64" spans="1:26" ht="56.25">
      <c r="A64" s="26" t="s">
        <v>112</v>
      </c>
      <c r="B64" s="19" t="s">
        <v>34</v>
      </c>
      <c r="C64" s="16" t="s">
        <v>35</v>
      </c>
      <c r="D64" s="13" t="s">
        <v>128</v>
      </c>
      <c r="E64" s="11" t="s">
        <v>101</v>
      </c>
      <c r="F64" s="44">
        <v>0.1</v>
      </c>
      <c r="G64" s="80">
        <f t="shared" si="3"/>
        <v>0.20786516853932585</v>
      </c>
      <c r="H64" s="24" t="s">
        <v>17</v>
      </c>
      <c r="I64" s="24" t="s">
        <v>129</v>
      </c>
      <c r="J64" s="33">
        <v>1</v>
      </c>
      <c r="K64" s="50">
        <v>1</v>
      </c>
      <c r="L64" s="50">
        <v>1</v>
      </c>
      <c r="M64" s="50">
        <v>1</v>
      </c>
      <c r="N64" s="50">
        <v>1</v>
      </c>
      <c r="O64" s="57"/>
      <c r="P64" s="57">
        <v>1</v>
      </c>
      <c r="Q64" s="33"/>
      <c r="R64" s="33"/>
      <c r="S64" s="33"/>
      <c r="T64" s="48">
        <f t="shared" si="0"/>
        <v>1</v>
      </c>
      <c r="U64" s="62">
        <f t="shared" si="1"/>
        <v>0.25</v>
      </c>
      <c r="V64" s="61">
        <f t="shared" si="2"/>
        <v>5.1966292134831463E-2</v>
      </c>
      <c r="W64" s="50" t="s">
        <v>278</v>
      </c>
      <c r="X64" s="51" t="s">
        <v>279</v>
      </c>
      <c r="Y64" s="11" t="s">
        <v>263</v>
      </c>
      <c r="Z64" s="7"/>
    </row>
    <row r="65" spans="1:26" ht="56.25">
      <c r="A65" s="26" t="s">
        <v>131</v>
      </c>
      <c r="B65" s="19" t="s">
        <v>34</v>
      </c>
      <c r="C65" s="16" t="s">
        <v>132</v>
      </c>
      <c r="D65" s="19" t="s">
        <v>133</v>
      </c>
      <c r="E65" s="5" t="s">
        <v>134</v>
      </c>
      <c r="F65" s="38">
        <v>0.15</v>
      </c>
      <c r="G65" s="80">
        <f t="shared" si="3"/>
        <v>0.20786516853932585</v>
      </c>
      <c r="H65" s="3" t="s">
        <v>32</v>
      </c>
      <c r="I65" s="23" t="s">
        <v>135</v>
      </c>
      <c r="J65" s="15">
        <v>11</v>
      </c>
      <c r="K65" s="50">
        <v>4</v>
      </c>
      <c r="L65" s="50">
        <v>3</v>
      </c>
      <c r="M65" s="50">
        <v>4</v>
      </c>
      <c r="N65" s="50">
        <v>0</v>
      </c>
      <c r="O65" s="57"/>
      <c r="P65" s="57">
        <v>4</v>
      </c>
      <c r="Q65" s="6"/>
      <c r="R65" s="6"/>
      <c r="S65" s="6"/>
      <c r="T65" s="48">
        <f t="shared" si="0"/>
        <v>4</v>
      </c>
      <c r="U65" s="62">
        <f t="shared" si="1"/>
        <v>0.36363636363636365</v>
      </c>
      <c r="V65" s="61">
        <f t="shared" si="2"/>
        <v>7.5587334014300317E-2</v>
      </c>
      <c r="W65" s="50" t="s">
        <v>280</v>
      </c>
      <c r="X65" s="51" t="s">
        <v>281</v>
      </c>
      <c r="Y65" s="5"/>
      <c r="Z65" s="6"/>
    </row>
    <row r="66" spans="1:26" ht="56.25">
      <c r="A66" s="26" t="s">
        <v>131</v>
      </c>
      <c r="B66" s="19" t="s">
        <v>34</v>
      </c>
      <c r="C66" s="16" t="s">
        <v>132</v>
      </c>
      <c r="D66" s="19" t="s">
        <v>136</v>
      </c>
      <c r="E66" s="5" t="s">
        <v>134</v>
      </c>
      <c r="F66" s="38">
        <v>0.15</v>
      </c>
      <c r="G66" s="80">
        <f t="shared" si="3"/>
        <v>0.20786516853932585</v>
      </c>
      <c r="H66" s="3" t="s">
        <v>32</v>
      </c>
      <c r="I66" s="23" t="s">
        <v>137</v>
      </c>
      <c r="J66" s="27">
        <v>1</v>
      </c>
      <c r="K66" s="50">
        <v>0</v>
      </c>
      <c r="L66" s="54">
        <v>0.1</v>
      </c>
      <c r="M66" s="50">
        <v>0</v>
      </c>
      <c r="N66" s="54">
        <v>0.9</v>
      </c>
      <c r="O66" s="57"/>
      <c r="P66" s="57">
        <v>0</v>
      </c>
      <c r="Q66" s="6"/>
      <c r="R66" s="6"/>
      <c r="S66" s="6"/>
      <c r="T66" s="48">
        <f t="shared" si="0"/>
        <v>0</v>
      </c>
      <c r="U66" s="62">
        <f t="shared" si="1"/>
        <v>0</v>
      </c>
      <c r="V66" s="61">
        <f t="shared" si="2"/>
        <v>0</v>
      </c>
      <c r="W66" s="48"/>
      <c r="X66" s="85" t="s">
        <v>367</v>
      </c>
      <c r="Y66" s="5"/>
      <c r="Z66" s="6"/>
    </row>
    <row r="67" spans="1:26" ht="67.5">
      <c r="A67" s="26" t="s">
        <v>131</v>
      </c>
      <c r="B67" s="19" t="s">
        <v>34</v>
      </c>
      <c r="C67" s="16" t="s">
        <v>132</v>
      </c>
      <c r="D67" s="19" t="s">
        <v>138</v>
      </c>
      <c r="E67" s="5" t="s">
        <v>134</v>
      </c>
      <c r="F67" s="38">
        <v>0.15</v>
      </c>
      <c r="G67" s="80">
        <f t="shared" si="3"/>
        <v>0.20786516853932585</v>
      </c>
      <c r="H67" s="3" t="s">
        <v>32</v>
      </c>
      <c r="I67" s="23" t="s">
        <v>139</v>
      </c>
      <c r="J67" s="6">
        <v>20</v>
      </c>
      <c r="K67" s="50">
        <v>6</v>
      </c>
      <c r="L67" s="57">
        <v>4</v>
      </c>
      <c r="M67" s="50">
        <v>5</v>
      </c>
      <c r="N67" s="50">
        <v>5</v>
      </c>
      <c r="O67" s="57"/>
      <c r="P67" s="57">
        <v>6</v>
      </c>
      <c r="Q67" s="6"/>
      <c r="R67" s="6"/>
      <c r="S67" s="6"/>
      <c r="T67" s="48">
        <f t="shared" si="0"/>
        <v>6</v>
      </c>
      <c r="U67" s="62">
        <f t="shared" si="1"/>
        <v>0.3</v>
      </c>
      <c r="V67" s="61">
        <f t="shared" si="2"/>
        <v>6.2359550561797754E-2</v>
      </c>
      <c r="W67" s="50" t="s">
        <v>282</v>
      </c>
      <c r="X67" s="51" t="s">
        <v>283</v>
      </c>
      <c r="Y67" s="5"/>
      <c r="Z67" s="6"/>
    </row>
    <row r="68" spans="1:26" ht="45">
      <c r="A68" s="26" t="s">
        <v>131</v>
      </c>
      <c r="B68" s="19" t="s">
        <v>34</v>
      </c>
      <c r="C68" s="16" t="s">
        <v>132</v>
      </c>
      <c r="D68" s="51" t="s">
        <v>373</v>
      </c>
      <c r="E68" s="5" t="s">
        <v>134</v>
      </c>
      <c r="F68" s="38">
        <v>0.125</v>
      </c>
      <c r="G68" s="80">
        <f t="shared" si="3"/>
        <v>0.20786516853932585</v>
      </c>
      <c r="H68" s="3" t="s">
        <v>17</v>
      </c>
      <c r="I68" s="3" t="s">
        <v>37</v>
      </c>
      <c r="J68" s="6">
        <v>1</v>
      </c>
      <c r="K68" s="50">
        <v>1</v>
      </c>
      <c r="L68" s="50">
        <v>1</v>
      </c>
      <c r="M68" s="50">
        <v>1</v>
      </c>
      <c r="N68" s="50">
        <v>1</v>
      </c>
      <c r="O68" s="57"/>
      <c r="P68" s="57">
        <v>1</v>
      </c>
      <c r="Q68" s="6"/>
      <c r="R68" s="6"/>
      <c r="S68" s="6"/>
      <c r="T68" s="48">
        <f t="shared" si="0"/>
        <v>1</v>
      </c>
      <c r="U68" s="62">
        <f t="shared" si="1"/>
        <v>0.25</v>
      </c>
      <c r="V68" s="61">
        <f t="shared" si="2"/>
        <v>5.1966292134831463E-2</v>
      </c>
      <c r="W68" s="50" t="s">
        <v>37</v>
      </c>
      <c r="X68" s="51" t="s">
        <v>284</v>
      </c>
      <c r="Y68" s="5"/>
      <c r="Z68" s="6"/>
    </row>
    <row r="69" spans="1:26" ht="45">
      <c r="A69" s="26" t="s">
        <v>131</v>
      </c>
      <c r="B69" s="19" t="s">
        <v>34</v>
      </c>
      <c r="C69" s="16" t="s">
        <v>132</v>
      </c>
      <c r="D69" s="13" t="s">
        <v>140</v>
      </c>
      <c r="E69" s="5" t="s">
        <v>134</v>
      </c>
      <c r="F69" s="38">
        <v>0.125</v>
      </c>
      <c r="G69" s="80">
        <f t="shared" si="3"/>
        <v>0.20786516853932585</v>
      </c>
      <c r="H69" s="3" t="s">
        <v>64</v>
      </c>
      <c r="I69" s="3" t="s">
        <v>127</v>
      </c>
      <c r="J69" s="27">
        <v>1</v>
      </c>
      <c r="K69" s="50">
        <v>0</v>
      </c>
      <c r="L69" s="54">
        <v>1</v>
      </c>
      <c r="M69" s="54">
        <v>0</v>
      </c>
      <c r="N69" s="54">
        <v>0</v>
      </c>
      <c r="O69" s="57"/>
      <c r="P69" s="57">
        <v>0</v>
      </c>
      <c r="Q69" s="6"/>
      <c r="R69" s="6"/>
      <c r="S69" s="6"/>
      <c r="T69" s="48">
        <f t="shared" si="0"/>
        <v>0</v>
      </c>
      <c r="U69" s="62">
        <f t="shared" si="1"/>
        <v>0</v>
      </c>
      <c r="V69" s="61">
        <f t="shared" si="2"/>
        <v>0</v>
      </c>
      <c r="W69" s="48"/>
      <c r="X69" s="85" t="s">
        <v>367</v>
      </c>
      <c r="Y69" s="5"/>
      <c r="Z69" s="6"/>
    </row>
    <row r="70" spans="1:26" ht="123.75">
      <c r="A70" s="26" t="s">
        <v>131</v>
      </c>
      <c r="B70" s="19" t="s">
        <v>34</v>
      </c>
      <c r="C70" s="16" t="s">
        <v>132</v>
      </c>
      <c r="D70" s="53" t="s">
        <v>141</v>
      </c>
      <c r="E70" s="5" t="s">
        <v>142</v>
      </c>
      <c r="F70" s="38">
        <v>0.15</v>
      </c>
      <c r="G70" s="80">
        <f t="shared" si="3"/>
        <v>0.20786516853932585</v>
      </c>
      <c r="H70" s="3" t="s">
        <v>17</v>
      </c>
      <c r="I70" s="3" t="s">
        <v>143</v>
      </c>
      <c r="J70" s="6">
        <v>1</v>
      </c>
      <c r="K70" s="50">
        <v>1</v>
      </c>
      <c r="L70" s="50">
        <v>1</v>
      </c>
      <c r="M70" s="50">
        <v>1</v>
      </c>
      <c r="N70" s="50">
        <v>1</v>
      </c>
      <c r="O70" s="57"/>
      <c r="P70" s="57">
        <v>1</v>
      </c>
      <c r="Q70" s="6"/>
      <c r="R70" s="6"/>
      <c r="S70" s="6"/>
      <c r="T70" s="48">
        <f t="shared" si="0"/>
        <v>1</v>
      </c>
      <c r="U70" s="62">
        <f t="shared" si="1"/>
        <v>0.25</v>
      </c>
      <c r="V70" s="61">
        <f t="shared" si="2"/>
        <v>5.1966292134831463E-2</v>
      </c>
      <c r="W70" s="50" t="s">
        <v>387</v>
      </c>
      <c r="X70" s="85" t="s">
        <v>389</v>
      </c>
      <c r="Y70" s="5"/>
      <c r="Z70" s="6"/>
    </row>
    <row r="71" spans="1:26" ht="78.75">
      <c r="A71" s="26" t="s">
        <v>131</v>
      </c>
      <c r="B71" s="19" t="s">
        <v>34</v>
      </c>
      <c r="C71" s="16" t="s">
        <v>132</v>
      </c>
      <c r="D71" s="53" t="s">
        <v>144</v>
      </c>
      <c r="E71" s="5" t="s">
        <v>142</v>
      </c>
      <c r="F71" s="38">
        <v>0.15</v>
      </c>
      <c r="G71" s="80">
        <f t="shared" si="3"/>
        <v>0.20786516853932585</v>
      </c>
      <c r="H71" s="3" t="s">
        <v>17</v>
      </c>
      <c r="I71" s="3" t="s">
        <v>145</v>
      </c>
      <c r="J71" s="6">
        <v>1</v>
      </c>
      <c r="K71" s="50">
        <v>1</v>
      </c>
      <c r="L71" s="50">
        <v>1</v>
      </c>
      <c r="M71" s="50">
        <v>1</v>
      </c>
      <c r="N71" s="50">
        <v>1</v>
      </c>
      <c r="O71" s="57"/>
      <c r="P71" s="57">
        <v>1</v>
      </c>
      <c r="Q71" s="6"/>
      <c r="R71" s="6"/>
      <c r="S71" s="6"/>
      <c r="T71" s="48">
        <f t="shared" si="0"/>
        <v>1</v>
      </c>
      <c r="U71" s="62">
        <f t="shared" si="1"/>
        <v>0.25</v>
      </c>
      <c r="V71" s="61">
        <f t="shared" si="2"/>
        <v>5.1966292134831463E-2</v>
      </c>
      <c r="W71" s="50" t="s">
        <v>391</v>
      </c>
      <c r="X71" s="85" t="s">
        <v>388</v>
      </c>
      <c r="Y71" s="5"/>
      <c r="Z71" s="7"/>
    </row>
    <row r="72" spans="1:26" ht="45">
      <c r="A72" s="35" t="s">
        <v>146</v>
      </c>
      <c r="B72" s="19" t="s">
        <v>34</v>
      </c>
      <c r="C72" s="16" t="s">
        <v>35</v>
      </c>
      <c r="D72" s="21" t="s">
        <v>147</v>
      </c>
      <c r="E72" s="5" t="s">
        <v>148</v>
      </c>
      <c r="F72" s="39">
        <v>0.2</v>
      </c>
      <c r="G72" s="80">
        <f t="shared" si="3"/>
        <v>0.20786516853932585</v>
      </c>
      <c r="H72" s="2" t="s">
        <v>32</v>
      </c>
      <c r="I72" s="3" t="s">
        <v>92</v>
      </c>
      <c r="J72" s="8">
        <v>1</v>
      </c>
      <c r="K72" s="50">
        <v>1</v>
      </c>
      <c r="L72" s="50">
        <v>0</v>
      </c>
      <c r="M72" s="50">
        <v>0</v>
      </c>
      <c r="N72" s="50">
        <v>0</v>
      </c>
      <c r="O72" s="57"/>
      <c r="P72" s="57">
        <v>1</v>
      </c>
      <c r="Q72" s="6"/>
      <c r="R72" s="6"/>
      <c r="S72" s="6"/>
      <c r="T72" s="48">
        <f t="shared" ref="T72:T109" si="5">SUM(P72:S72)</f>
        <v>1</v>
      </c>
      <c r="U72" s="62">
        <f t="shared" ref="U72:U109" si="6">IFERROR(IF(H72="Demanda",T72/O72,IF(H72="Constante",T72/(J72*4),T72/J72)),0)</f>
        <v>1</v>
      </c>
      <c r="V72" s="61">
        <f t="shared" ref="V72:V109" si="7">U72*G72</f>
        <v>0.20786516853932585</v>
      </c>
      <c r="W72" s="70" t="s">
        <v>374</v>
      </c>
      <c r="X72" s="84" t="s">
        <v>375</v>
      </c>
      <c r="Y72" s="5"/>
      <c r="Z72" s="7"/>
    </row>
    <row r="73" spans="1:26" ht="45">
      <c r="A73" s="35" t="s">
        <v>146</v>
      </c>
      <c r="B73" s="19" t="s">
        <v>34</v>
      </c>
      <c r="C73" s="16" t="s">
        <v>35</v>
      </c>
      <c r="D73" s="21" t="s">
        <v>149</v>
      </c>
      <c r="E73" s="5" t="s">
        <v>148</v>
      </c>
      <c r="F73" s="39">
        <v>0.2</v>
      </c>
      <c r="G73" s="80">
        <f t="shared" ref="G73:G109" si="8">18.5/89</f>
        <v>0.20786516853932585</v>
      </c>
      <c r="H73" s="2" t="s">
        <v>32</v>
      </c>
      <c r="I73" s="3" t="s">
        <v>150</v>
      </c>
      <c r="J73" s="8">
        <v>1</v>
      </c>
      <c r="K73" s="50">
        <v>0</v>
      </c>
      <c r="L73" s="50">
        <v>1</v>
      </c>
      <c r="M73" s="50">
        <v>0</v>
      </c>
      <c r="N73" s="50">
        <v>0</v>
      </c>
      <c r="O73" s="57"/>
      <c r="P73" s="57">
        <v>0</v>
      </c>
      <c r="Q73" s="6"/>
      <c r="R73" s="6"/>
      <c r="S73" s="6"/>
      <c r="T73" s="48">
        <f t="shared" si="5"/>
        <v>0</v>
      </c>
      <c r="U73" s="62">
        <f t="shared" si="6"/>
        <v>0</v>
      </c>
      <c r="V73" s="61">
        <f t="shared" si="7"/>
        <v>0</v>
      </c>
      <c r="W73" s="48"/>
      <c r="X73" s="85" t="s">
        <v>367</v>
      </c>
      <c r="Y73" s="5"/>
      <c r="Z73" s="7"/>
    </row>
    <row r="74" spans="1:26" ht="45">
      <c r="A74" s="35" t="s">
        <v>146</v>
      </c>
      <c r="B74" s="19" t="s">
        <v>34</v>
      </c>
      <c r="C74" s="16" t="s">
        <v>35</v>
      </c>
      <c r="D74" s="13" t="s">
        <v>151</v>
      </c>
      <c r="E74" s="5" t="s">
        <v>148</v>
      </c>
      <c r="F74" s="39">
        <v>0.2</v>
      </c>
      <c r="G74" s="80">
        <f t="shared" si="8"/>
        <v>0.20786516853932585</v>
      </c>
      <c r="H74" s="3" t="s">
        <v>32</v>
      </c>
      <c r="I74" s="3" t="s">
        <v>127</v>
      </c>
      <c r="J74" s="27">
        <v>1</v>
      </c>
      <c r="K74" s="50">
        <v>0</v>
      </c>
      <c r="L74" s="54">
        <v>1</v>
      </c>
      <c r="M74" s="54">
        <v>0</v>
      </c>
      <c r="N74" s="54">
        <v>0</v>
      </c>
      <c r="O74" s="57"/>
      <c r="P74" s="57">
        <v>0</v>
      </c>
      <c r="Q74" s="6"/>
      <c r="R74" s="6"/>
      <c r="S74" s="6"/>
      <c r="T74" s="48">
        <f t="shared" si="5"/>
        <v>0</v>
      </c>
      <c r="U74" s="62">
        <f t="shared" si="6"/>
        <v>0</v>
      </c>
      <c r="V74" s="61">
        <f t="shared" si="7"/>
        <v>0</v>
      </c>
      <c r="W74" s="48"/>
      <c r="X74" s="85" t="s">
        <v>367</v>
      </c>
      <c r="Y74" s="5"/>
      <c r="Z74" s="6"/>
    </row>
    <row r="75" spans="1:26" ht="45">
      <c r="A75" s="35" t="s">
        <v>146</v>
      </c>
      <c r="B75" s="19" t="s">
        <v>34</v>
      </c>
      <c r="C75" s="16" t="s">
        <v>35</v>
      </c>
      <c r="D75" s="51" t="s">
        <v>376</v>
      </c>
      <c r="E75" s="5" t="s">
        <v>148</v>
      </c>
      <c r="F75" s="39">
        <v>0.2</v>
      </c>
      <c r="G75" s="80">
        <f t="shared" si="8"/>
        <v>0.20786516853932585</v>
      </c>
      <c r="H75" s="3" t="s">
        <v>17</v>
      </c>
      <c r="I75" s="3" t="s">
        <v>37</v>
      </c>
      <c r="J75" s="10">
        <v>1</v>
      </c>
      <c r="K75" s="50">
        <v>1</v>
      </c>
      <c r="L75" s="50">
        <v>1</v>
      </c>
      <c r="M75" s="50">
        <v>1</v>
      </c>
      <c r="N75" s="50">
        <v>1</v>
      </c>
      <c r="O75" s="57"/>
      <c r="P75" s="57">
        <v>1</v>
      </c>
      <c r="Q75" s="6"/>
      <c r="R75" s="6"/>
      <c r="S75" s="6"/>
      <c r="T75" s="48">
        <f t="shared" si="5"/>
        <v>1</v>
      </c>
      <c r="U75" s="62">
        <f t="shared" si="6"/>
        <v>0.25</v>
      </c>
      <c r="V75" s="61">
        <f t="shared" si="7"/>
        <v>5.1966292134831463E-2</v>
      </c>
      <c r="W75" s="48"/>
      <c r="X75" s="84" t="s">
        <v>377</v>
      </c>
      <c r="Y75" s="5"/>
      <c r="Z75" s="6"/>
    </row>
    <row r="76" spans="1:26" ht="112.5">
      <c r="A76" s="35" t="s">
        <v>146</v>
      </c>
      <c r="B76" s="19" t="s">
        <v>34</v>
      </c>
      <c r="C76" s="16" t="s">
        <v>35</v>
      </c>
      <c r="D76" s="13" t="s">
        <v>152</v>
      </c>
      <c r="E76" s="5" t="s">
        <v>148</v>
      </c>
      <c r="F76" s="39">
        <v>0.2</v>
      </c>
      <c r="G76" s="80">
        <f t="shared" si="8"/>
        <v>0.20786516853932585</v>
      </c>
      <c r="H76" s="3" t="s">
        <v>32</v>
      </c>
      <c r="I76" s="3" t="s">
        <v>153</v>
      </c>
      <c r="J76" s="10" t="s">
        <v>154</v>
      </c>
      <c r="K76" s="50">
        <v>1</v>
      </c>
      <c r="L76" s="50">
        <v>2</v>
      </c>
      <c r="M76" s="50">
        <v>0</v>
      </c>
      <c r="N76" s="50">
        <v>0</v>
      </c>
      <c r="O76" s="76"/>
      <c r="P76" s="57">
        <v>1</v>
      </c>
      <c r="Q76" s="31"/>
      <c r="R76" s="31"/>
      <c r="S76" s="31"/>
      <c r="T76" s="48">
        <f t="shared" si="5"/>
        <v>1</v>
      </c>
      <c r="U76" s="62">
        <f t="shared" si="6"/>
        <v>0.33333333333333331</v>
      </c>
      <c r="V76" s="61">
        <f t="shared" si="7"/>
        <v>6.9288389513108617E-2</v>
      </c>
      <c r="W76" s="60" t="s">
        <v>378</v>
      </c>
      <c r="X76" s="84" t="s">
        <v>379</v>
      </c>
      <c r="Y76" s="31"/>
      <c r="Z76" s="31"/>
    </row>
    <row r="77" spans="1:26" ht="56.25">
      <c r="A77" s="36" t="s">
        <v>155</v>
      </c>
      <c r="B77" s="19" t="s">
        <v>34</v>
      </c>
      <c r="C77" s="16" t="s">
        <v>132</v>
      </c>
      <c r="D77" s="19" t="s">
        <v>156</v>
      </c>
      <c r="E77" s="5" t="s">
        <v>157</v>
      </c>
      <c r="F77" s="38">
        <v>0.115</v>
      </c>
      <c r="G77" s="80">
        <f t="shared" si="8"/>
        <v>0.20786516853932585</v>
      </c>
      <c r="H77" s="3" t="s">
        <v>64</v>
      </c>
      <c r="I77" s="3" t="s">
        <v>158</v>
      </c>
      <c r="J77" s="25">
        <v>1</v>
      </c>
      <c r="K77" s="54">
        <v>0.5</v>
      </c>
      <c r="L77" s="54">
        <v>0.75</v>
      </c>
      <c r="M77" s="54">
        <v>1</v>
      </c>
      <c r="N77" s="54">
        <v>1</v>
      </c>
      <c r="O77" s="57"/>
      <c r="P77" s="65">
        <v>0.5</v>
      </c>
      <c r="Q77" s="6"/>
      <c r="R77" s="6"/>
      <c r="S77" s="6"/>
      <c r="T77" s="48">
        <f t="shared" si="5"/>
        <v>0.5</v>
      </c>
      <c r="U77" s="62">
        <f t="shared" si="6"/>
        <v>0.5</v>
      </c>
      <c r="V77" s="61">
        <f t="shared" si="7"/>
        <v>0.10393258426966293</v>
      </c>
      <c r="W77" s="50" t="s">
        <v>285</v>
      </c>
      <c r="X77" s="51" t="s">
        <v>285</v>
      </c>
      <c r="Y77" s="5"/>
      <c r="Z77" s="6"/>
    </row>
    <row r="78" spans="1:26" ht="78.75">
      <c r="A78" s="36" t="s">
        <v>155</v>
      </c>
      <c r="B78" s="19" t="s">
        <v>34</v>
      </c>
      <c r="C78" s="16" t="s">
        <v>132</v>
      </c>
      <c r="D78" s="19" t="s">
        <v>159</v>
      </c>
      <c r="E78" s="5" t="s">
        <v>157</v>
      </c>
      <c r="F78" s="38">
        <v>0.115</v>
      </c>
      <c r="G78" s="80">
        <f t="shared" si="8"/>
        <v>0.20786516853932585</v>
      </c>
      <c r="H78" s="3" t="s">
        <v>64</v>
      </c>
      <c r="I78" s="3" t="s">
        <v>160</v>
      </c>
      <c r="J78" s="25">
        <v>0.25</v>
      </c>
      <c r="K78" s="54">
        <v>0.5</v>
      </c>
      <c r="L78" s="54">
        <v>0.75</v>
      </c>
      <c r="M78" s="54">
        <v>1</v>
      </c>
      <c r="N78" s="54">
        <v>1</v>
      </c>
      <c r="O78" s="57"/>
      <c r="P78" s="65">
        <v>0.5</v>
      </c>
      <c r="Q78" s="6"/>
      <c r="R78" s="6"/>
      <c r="S78" s="6"/>
      <c r="T78" s="48">
        <f t="shared" si="5"/>
        <v>0.5</v>
      </c>
      <c r="U78" s="62">
        <f t="shared" si="6"/>
        <v>2</v>
      </c>
      <c r="V78" s="61">
        <f t="shared" si="7"/>
        <v>0.4157303370786517</v>
      </c>
      <c r="W78" s="50" t="s">
        <v>286</v>
      </c>
      <c r="X78" s="51" t="s">
        <v>286</v>
      </c>
      <c r="Y78" s="5"/>
      <c r="Z78" s="6"/>
    </row>
    <row r="79" spans="1:26" ht="225">
      <c r="A79" s="36" t="s">
        <v>155</v>
      </c>
      <c r="B79" s="19" t="s">
        <v>34</v>
      </c>
      <c r="C79" s="16" t="s">
        <v>132</v>
      </c>
      <c r="D79" s="56" t="s">
        <v>161</v>
      </c>
      <c r="E79" s="5" t="s">
        <v>162</v>
      </c>
      <c r="F79" s="38">
        <v>0.11</v>
      </c>
      <c r="G79" s="80">
        <f t="shared" si="8"/>
        <v>0.20786516853932585</v>
      </c>
      <c r="H79" s="3" t="s">
        <v>32</v>
      </c>
      <c r="I79" s="3" t="s">
        <v>163</v>
      </c>
      <c r="J79" s="25">
        <v>1</v>
      </c>
      <c r="K79" s="54">
        <v>0.12</v>
      </c>
      <c r="L79" s="54">
        <v>0.28000000000000003</v>
      </c>
      <c r="M79" s="54">
        <v>0.18</v>
      </c>
      <c r="N79" s="54">
        <v>0.12</v>
      </c>
      <c r="O79" s="57"/>
      <c r="P79" s="57">
        <v>0</v>
      </c>
      <c r="Q79" s="6"/>
      <c r="R79" s="6"/>
      <c r="S79" s="6"/>
      <c r="T79" s="47">
        <v>0.12</v>
      </c>
      <c r="U79" s="62">
        <f t="shared" si="6"/>
        <v>0.12</v>
      </c>
      <c r="V79" s="61">
        <f t="shared" si="7"/>
        <v>2.4943820224719099E-2</v>
      </c>
      <c r="W79" s="48" t="s">
        <v>392</v>
      </c>
      <c r="X79" s="84" t="s">
        <v>390</v>
      </c>
      <c r="Y79" s="5"/>
      <c r="Z79" s="6"/>
    </row>
    <row r="80" spans="1:26" ht="45">
      <c r="A80" s="36" t="s">
        <v>155</v>
      </c>
      <c r="B80" s="19" t="s">
        <v>34</v>
      </c>
      <c r="C80" s="16" t="s">
        <v>132</v>
      </c>
      <c r="D80" s="29" t="s">
        <v>164</v>
      </c>
      <c r="E80" s="5" t="s">
        <v>157</v>
      </c>
      <c r="F80" s="38">
        <v>0.11</v>
      </c>
      <c r="G80" s="80">
        <f t="shared" si="8"/>
        <v>0.20786516853932585</v>
      </c>
      <c r="H80" s="3" t="s">
        <v>32</v>
      </c>
      <c r="I80" s="3" t="s">
        <v>165</v>
      </c>
      <c r="J80" s="10">
        <v>1</v>
      </c>
      <c r="K80" s="50">
        <v>0</v>
      </c>
      <c r="L80" s="50">
        <v>1</v>
      </c>
      <c r="M80" s="50">
        <v>0</v>
      </c>
      <c r="N80" s="50">
        <v>0</v>
      </c>
      <c r="O80" s="57"/>
      <c r="P80" s="57">
        <v>0</v>
      </c>
      <c r="Q80" s="6"/>
      <c r="R80" s="6"/>
      <c r="S80" s="6"/>
      <c r="T80" s="48">
        <f t="shared" si="5"/>
        <v>0</v>
      </c>
      <c r="U80" s="62">
        <f t="shared" si="6"/>
        <v>0</v>
      </c>
      <c r="V80" s="61">
        <f t="shared" si="7"/>
        <v>0</v>
      </c>
      <c r="W80" s="48"/>
      <c r="X80" s="85" t="s">
        <v>367</v>
      </c>
      <c r="Y80" s="5"/>
      <c r="Z80" s="6"/>
    </row>
    <row r="81" spans="1:26" ht="56.25">
      <c r="A81" s="36" t="s">
        <v>155</v>
      </c>
      <c r="B81" s="19" t="s">
        <v>34</v>
      </c>
      <c r="C81" s="16" t="s">
        <v>132</v>
      </c>
      <c r="D81" s="19" t="s">
        <v>166</v>
      </c>
      <c r="E81" s="5" t="s">
        <v>157</v>
      </c>
      <c r="F81" s="38">
        <v>0.11</v>
      </c>
      <c r="G81" s="80">
        <f t="shared" si="8"/>
        <v>0.20786516853932585</v>
      </c>
      <c r="H81" s="3" t="s">
        <v>17</v>
      </c>
      <c r="I81" s="3" t="s">
        <v>167</v>
      </c>
      <c r="J81" s="10">
        <v>1</v>
      </c>
      <c r="K81" s="50">
        <v>1</v>
      </c>
      <c r="L81" s="50">
        <v>1</v>
      </c>
      <c r="M81" s="50">
        <v>1</v>
      </c>
      <c r="N81" s="50">
        <v>1</v>
      </c>
      <c r="O81" s="57"/>
      <c r="P81" s="57">
        <v>1</v>
      </c>
      <c r="Q81" s="6"/>
      <c r="R81" s="6"/>
      <c r="S81" s="6"/>
      <c r="T81" s="48">
        <f t="shared" si="5"/>
        <v>1</v>
      </c>
      <c r="U81" s="62">
        <f t="shared" si="6"/>
        <v>0.25</v>
      </c>
      <c r="V81" s="61">
        <f t="shared" si="7"/>
        <v>5.1966292134831463E-2</v>
      </c>
      <c r="W81" s="50" t="s">
        <v>287</v>
      </c>
      <c r="X81" s="51" t="s">
        <v>288</v>
      </c>
      <c r="Y81" s="11" t="s">
        <v>289</v>
      </c>
      <c r="Z81" s="6"/>
    </row>
    <row r="82" spans="1:26" ht="45">
      <c r="A82" s="36" t="s">
        <v>155</v>
      </c>
      <c r="B82" s="19" t="s">
        <v>34</v>
      </c>
      <c r="C82" s="16" t="s">
        <v>132</v>
      </c>
      <c r="D82" s="19" t="s">
        <v>168</v>
      </c>
      <c r="E82" s="5" t="s">
        <v>157</v>
      </c>
      <c r="F82" s="38">
        <v>0.11</v>
      </c>
      <c r="G82" s="80">
        <f t="shared" si="8"/>
        <v>0.20786516853932585</v>
      </c>
      <c r="H82" s="3" t="s">
        <v>32</v>
      </c>
      <c r="I82" s="3" t="s">
        <v>169</v>
      </c>
      <c r="J82" s="10">
        <v>2</v>
      </c>
      <c r="K82" s="58">
        <v>1</v>
      </c>
      <c r="L82" s="50">
        <v>0</v>
      </c>
      <c r="M82" s="50">
        <v>1</v>
      </c>
      <c r="N82" s="50">
        <v>0</v>
      </c>
      <c r="O82" s="57"/>
      <c r="P82" s="57">
        <v>1</v>
      </c>
      <c r="Q82" s="6"/>
      <c r="R82" s="6"/>
      <c r="S82" s="6"/>
      <c r="T82" s="48">
        <f t="shared" si="5"/>
        <v>1</v>
      </c>
      <c r="U82" s="62">
        <f t="shared" si="6"/>
        <v>0.5</v>
      </c>
      <c r="V82" s="61">
        <f t="shared" si="7"/>
        <v>0.10393258426966293</v>
      </c>
      <c r="W82" s="50" t="s">
        <v>290</v>
      </c>
      <c r="X82" s="51" t="s">
        <v>291</v>
      </c>
      <c r="Y82" s="5"/>
      <c r="Z82" s="6"/>
    </row>
    <row r="83" spans="1:26" ht="56.25">
      <c r="A83" s="36" t="s">
        <v>155</v>
      </c>
      <c r="B83" s="19" t="s">
        <v>34</v>
      </c>
      <c r="C83" s="16" t="s">
        <v>132</v>
      </c>
      <c r="D83" s="29" t="s">
        <v>170</v>
      </c>
      <c r="E83" s="5" t="s">
        <v>157</v>
      </c>
      <c r="F83" s="38">
        <v>0.11</v>
      </c>
      <c r="G83" s="80">
        <f t="shared" si="8"/>
        <v>0.20786516853932585</v>
      </c>
      <c r="H83" s="3" t="s">
        <v>17</v>
      </c>
      <c r="I83" s="3" t="s">
        <v>171</v>
      </c>
      <c r="J83" s="10">
        <v>1</v>
      </c>
      <c r="K83" s="50">
        <v>1</v>
      </c>
      <c r="L83" s="50">
        <v>1</v>
      </c>
      <c r="M83" s="50">
        <v>1</v>
      </c>
      <c r="N83" s="50">
        <v>1</v>
      </c>
      <c r="O83" s="57"/>
      <c r="P83" s="57">
        <v>1</v>
      </c>
      <c r="Q83" s="6"/>
      <c r="R83" s="6"/>
      <c r="S83" s="6"/>
      <c r="T83" s="48">
        <f t="shared" si="5"/>
        <v>1</v>
      </c>
      <c r="U83" s="62">
        <f t="shared" si="6"/>
        <v>0.25</v>
      </c>
      <c r="V83" s="61">
        <f t="shared" si="7"/>
        <v>5.1966292134831463E-2</v>
      </c>
      <c r="W83" s="50" t="s">
        <v>292</v>
      </c>
      <c r="X83" s="51" t="s">
        <v>293</v>
      </c>
      <c r="Y83" s="5"/>
      <c r="Z83" s="6"/>
    </row>
    <row r="84" spans="1:26" ht="45">
      <c r="A84" s="36" t="s">
        <v>155</v>
      </c>
      <c r="B84" s="19" t="s">
        <v>34</v>
      </c>
      <c r="C84" s="16" t="s">
        <v>132</v>
      </c>
      <c r="D84" s="51" t="s">
        <v>380</v>
      </c>
      <c r="E84" s="5" t="s">
        <v>130</v>
      </c>
      <c r="F84" s="38">
        <v>0.11</v>
      </c>
      <c r="G84" s="80">
        <f t="shared" si="8"/>
        <v>0.20786516853932585</v>
      </c>
      <c r="H84" s="3" t="s">
        <v>17</v>
      </c>
      <c r="I84" s="3" t="s">
        <v>37</v>
      </c>
      <c r="J84" s="10">
        <v>1</v>
      </c>
      <c r="K84" s="50">
        <v>1</v>
      </c>
      <c r="L84" s="50">
        <v>1</v>
      </c>
      <c r="M84" s="50">
        <v>1</v>
      </c>
      <c r="N84" s="50">
        <v>1</v>
      </c>
      <c r="O84" s="57"/>
      <c r="P84" s="57">
        <v>1</v>
      </c>
      <c r="Q84" s="6"/>
      <c r="R84" s="6"/>
      <c r="S84" s="6"/>
      <c r="T84" s="48">
        <f t="shared" si="5"/>
        <v>1</v>
      </c>
      <c r="U84" s="62">
        <f t="shared" si="6"/>
        <v>0.25</v>
      </c>
      <c r="V84" s="61">
        <f t="shared" si="7"/>
        <v>5.1966292134831463E-2</v>
      </c>
      <c r="W84" s="48"/>
      <c r="X84" s="85" t="s">
        <v>382</v>
      </c>
      <c r="Y84" s="5"/>
      <c r="Z84" s="7"/>
    </row>
    <row r="85" spans="1:26" ht="45">
      <c r="A85" s="36" t="s">
        <v>155</v>
      </c>
      <c r="B85" s="19" t="s">
        <v>34</v>
      </c>
      <c r="C85" s="16" t="s">
        <v>132</v>
      </c>
      <c r="D85" s="13" t="s">
        <v>172</v>
      </c>
      <c r="E85" s="5" t="s">
        <v>130</v>
      </c>
      <c r="F85" s="38">
        <v>0.11</v>
      </c>
      <c r="G85" s="80">
        <f t="shared" si="8"/>
        <v>0.20786516853932585</v>
      </c>
      <c r="H85" s="3" t="s">
        <v>64</v>
      </c>
      <c r="I85" s="3" t="s">
        <v>127</v>
      </c>
      <c r="J85" s="27">
        <v>1</v>
      </c>
      <c r="K85" s="50">
        <v>0</v>
      </c>
      <c r="L85" s="54">
        <v>1</v>
      </c>
      <c r="M85" s="54">
        <v>0</v>
      </c>
      <c r="N85" s="54">
        <v>0</v>
      </c>
      <c r="O85" s="57"/>
      <c r="P85" s="57">
        <v>0</v>
      </c>
      <c r="Q85" s="6"/>
      <c r="R85" s="6"/>
      <c r="S85" s="6"/>
      <c r="T85" s="48">
        <f t="shared" si="5"/>
        <v>0</v>
      </c>
      <c r="U85" s="62">
        <f t="shared" si="6"/>
        <v>0</v>
      </c>
      <c r="V85" s="61">
        <f t="shared" si="7"/>
        <v>0</v>
      </c>
      <c r="W85" s="48"/>
      <c r="X85" s="85" t="s">
        <v>367</v>
      </c>
      <c r="Y85" s="5"/>
      <c r="Z85" s="7"/>
    </row>
    <row r="86" spans="1:26" ht="90">
      <c r="A86" s="35" t="s">
        <v>173</v>
      </c>
      <c r="B86" s="19" t="s">
        <v>34</v>
      </c>
      <c r="C86" s="16" t="s">
        <v>35</v>
      </c>
      <c r="D86" s="19" t="s">
        <v>174</v>
      </c>
      <c r="E86" s="5" t="s">
        <v>175</v>
      </c>
      <c r="F86" s="38">
        <v>6.25E-2</v>
      </c>
      <c r="G86" s="80">
        <f t="shared" si="8"/>
        <v>0.20786516853932585</v>
      </c>
      <c r="H86" s="3" t="s">
        <v>102</v>
      </c>
      <c r="I86" s="23" t="s">
        <v>176</v>
      </c>
      <c r="J86" s="27">
        <v>1</v>
      </c>
      <c r="K86" s="67">
        <v>1</v>
      </c>
      <c r="L86" s="67">
        <v>1</v>
      </c>
      <c r="M86" s="67">
        <v>1</v>
      </c>
      <c r="N86" s="67">
        <v>1</v>
      </c>
      <c r="O86" s="57"/>
      <c r="P86" s="57">
        <v>722</v>
      </c>
      <c r="Q86" s="6"/>
      <c r="R86" s="6"/>
      <c r="S86" s="6"/>
      <c r="T86" s="48">
        <f t="shared" si="5"/>
        <v>722</v>
      </c>
      <c r="U86" s="62">
        <f t="shared" si="6"/>
        <v>0</v>
      </c>
      <c r="V86" s="61">
        <f t="shared" si="7"/>
        <v>0</v>
      </c>
      <c r="W86" s="50" t="s">
        <v>294</v>
      </c>
      <c r="X86" s="51" t="s">
        <v>295</v>
      </c>
      <c r="Y86" s="5"/>
      <c r="Z86" s="7"/>
    </row>
    <row r="87" spans="1:26" ht="45">
      <c r="A87" s="35" t="s">
        <v>173</v>
      </c>
      <c r="B87" s="19" t="s">
        <v>34</v>
      </c>
      <c r="C87" s="16" t="s">
        <v>35</v>
      </c>
      <c r="D87" s="19" t="s">
        <v>177</v>
      </c>
      <c r="E87" s="5" t="s">
        <v>175</v>
      </c>
      <c r="F87" s="38">
        <v>6.25E-2</v>
      </c>
      <c r="G87" s="80">
        <f t="shared" si="8"/>
        <v>0.20786516853932585</v>
      </c>
      <c r="H87" s="3" t="s">
        <v>32</v>
      </c>
      <c r="I87" s="23" t="s">
        <v>139</v>
      </c>
      <c r="J87" s="32">
        <v>48</v>
      </c>
      <c r="K87" s="68">
        <v>12</v>
      </c>
      <c r="L87" s="68">
        <v>12</v>
      </c>
      <c r="M87" s="68">
        <v>12</v>
      </c>
      <c r="N87" s="68">
        <v>12</v>
      </c>
      <c r="O87" s="57"/>
      <c r="P87" s="57">
        <v>36</v>
      </c>
      <c r="Q87" s="6"/>
      <c r="R87" s="6"/>
      <c r="S87" s="6"/>
      <c r="T87" s="48">
        <f t="shared" si="5"/>
        <v>36</v>
      </c>
      <c r="U87" s="62">
        <f t="shared" si="6"/>
        <v>0.75</v>
      </c>
      <c r="V87" s="61">
        <f t="shared" si="7"/>
        <v>0.1558988764044944</v>
      </c>
      <c r="W87" s="50" t="s">
        <v>296</v>
      </c>
      <c r="X87" s="51" t="s">
        <v>297</v>
      </c>
      <c r="Y87" s="5"/>
      <c r="Z87" s="7"/>
    </row>
    <row r="88" spans="1:26" ht="67.5">
      <c r="A88" s="35" t="s">
        <v>173</v>
      </c>
      <c r="B88" s="19" t="s">
        <v>34</v>
      </c>
      <c r="C88" s="16" t="s">
        <v>35</v>
      </c>
      <c r="D88" s="19" t="s">
        <v>178</v>
      </c>
      <c r="E88" s="5" t="s">
        <v>175</v>
      </c>
      <c r="F88" s="38">
        <v>6.25E-2</v>
      </c>
      <c r="G88" s="80">
        <f t="shared" si="8"/>
        <v>0.20786516853932585</v>
      </c>
      <c r="H88" s="3" t="s">
        <v>64</v>
      </c>
      <c r="I88" s="23" t="s">
        <v>179</v>
      </c>
      <c r="J88" s="45">
        <v>1</v>
      </c>
      <c r="K88" s="67">
        <v>0.1</v>
      </c>
      <c r="L88" s="67">
        <v>0.3</v>
      </c>
      <c r="M88" s="67">
        <v>0.6</v>
      </c>
      <c r="N88" s="67">
        <v>1</v>
      </c>
      <c r="O88" s="57"/>
      <c r="P88" s="65">
        <v>0.1</v>
      </c>
      <c r="Q88" s="6"/>
      <c r="R88" s="6"/>
      <c r="S88" s="6"/>
      <c r="T88" s="48">
        <f t="shared" si="5"/>
        <v>0.1</v>
      </c>
      <c r="U88" s="62">
        <f t="shared" si="6"/>
        <v>0.1</v>
      </c>
      <c r="V88" s="61">
        <f t="shared" si="7"/>
        <v>2.0786516853932586E-2</v>
      </c>
      <c r="W88" s="50" t="s">
        <v>298</v>
      </c>
      <c r="X88" s="51" t="s">
        <v>299</v>
      </c>
      <c r="Y88" s="5"/>
      <c r="Z88" s="7"/>
    </row>
    <row r="89" spans="1:26" ht="45">
      <c r="A89" s="35" t="s">
        <v>173</v>
      </c>
      <c r="B89" s="19" t="s">
        <v>34</v>
      </c>
      <c r="C89" s="16" t="s">
        <v>35</v>
      </c>
      <c r="D89" s="19" t="s">
        <v>180</v>
      </c>
      <c r="E89" s="11" t="s">
        <v>175</v>
      </c>
      <c r="F89" s="59">
        <v>6.25E-2</v>
      </c>
      <c r="G89" s="80">
        <f t="shared" si="8"/>
        <v>0.20786516853932585</v>
      </c>
      <c r="H89" s="3" t="s">
        <v>17</v>
      </c>
      <c r="I89" s="23" t="s">
        <v>181</v>
      </c>
      <c r="J89" s="46">
        <v>1</v>
      </c>
      <c r="K89" s="68">
        <v>1</v>
      </c>
      <c r="L89" s="68">
        <v>1</v>
      </c>
      <c r="M89" s="68">
        <v>1</v>
      </c>
      <c r="N89" s="68">
        <v>1</v>
      </c>
      <c r="O89" s="57"/>
      <c r="P89" s="57">
        <v>1</v>
      </c>
      <c r="Q89" s="6"/>
      <c r="R89" s="6"/>
      <c r="S89" s="6"/>
      <c r="T89" s="48">
        <f t="shared" si="5"/>
        <v>1</v>
      </c>
      <c r="U89" s="62">
        <f t="shared" si="6"/>
        <v>0.25</v>
      </c>
      <c r="V89" s="61">
        <f t="shared" si="7"/>
        <v>5.1966292134831463E-2</v>
      </c>
      <c r="W89" s="50" t="s">
        <v>300</v>
      </c>
      <c r="X89" s="51" t="s">
        <v>301</v>
      </c>
      <c r="Y89" s="5"/>
      <c r="Z89" s="7"/>
    </row>
    <row r="90" spans="1:26" ht="90">
      <c r="A90" s="35" t="s">
        <v>173</v>
      </c>
      <c r="B90" s="19" t="s">
        <v>34</v>
      </c>
      <c r="C90" s="16" t="s">
        <v>35</v>
      </c>
      <c r="D90" s="19" t="s">
        <v>182</v>
      </c>
      <c r="E90" s="5" t="s">
        <v>183</v>
      </c>
      <c r="F90" s="38">
        <v>6.25E-2</v>
      </c>
      <c r="G90" s="80">
        <f t="shared" si="8"/>
        <v>0.20786516853932585</v>
      </c>
      <c r="H90" s="3" t="s">
        <v>17</v>
      </c>
      <c r="I90" s="23" t="s">
        <v>184</v>
      </c>
      <c r="J90" s="27">
        <v>1</v>
      </c>
      <c r="K90" s="78">
        <v>1</v>
      </c>
      <c r="L90" s="78">
        <v>1</v>
      </c>
      <c r="M90" s="78">
        <v>1</v>
      </c>
      <c r="N90" s="78">
        <v>1</v>
      </c>
      <c r="O90" s="57"/>
      <c r="P90" s="65">
        <v>1</v>
      </c>
      <c r="Q90" s="6"/>
      <c r="R90" s="6"/>
      <c r="S90" s="6"/>
      <c r="T90" s="48">
        <f t="shared" si="5"/>
        <v>1</v>
      </c>
      <c r="U90" s="62">
        <f t="shared" si="6"/>
        <v>0.25</v>
      </c>
      <c r="V90" s="61">
        <f t="shared" si="7"/>
        <v>5.1966292134831463E-2</v>
      </c>
      <c r="W90" s="50" t="s">
        <v>302</v>
      </c>
      <c r="X90" s="51" t="s">
        <v>303</v>
      </c>
      <c r="Y90" s="5"/>
      <c r="Z90" s="7"/>
    </row>
    <row r="91" spans="1:26" ht="45">
      <c r="A91" s="35" t="s">
        <v>173</v>
      </c>
      <c r="B91" s="19" t="s">
        <v>34</v>
      </c>
      <c r="C91" s="16" t="s">
        <v>35</v>
      </c>
      <c r="D91" s="19" t="s">
        <v>185</v>
      </c>
      <c r="E91" s="5" t="s">
        <v>183</v>
      </c>
      <c r="F91" s="38">
        <v>6.25E-2</v>
      </c>
      <c r="G91" s="80">
        <f t="shared" si="8"/>
        <v>0.20786516853932585</v>
      </c>
      <c r="H91" s="3" t="s">
        <v>17</v>
      </c>
      <c r="I91" s="23" t="s">
        <v>186</v>
      </c>
      <c r="J91" s="27">
        <v>1</v>
      </c>
      <c r="K91" s="78">
        <v>1</v>
      </c>
      <c r="L91" s="78">
        <v>1</v>
      </c>
      <c r="M91" s="78">
        <v>1</v>
      </c>
      <c r="N91" s="78">
        <v>1</v>
      </c>
      <c r="O91" s="57"/>
      <c r="P91" s="65">
        <v>1</v>
      </c>
      <c r="Q91" s="6"/>
      <c r="R91" s="6"/>
      <c r="S91" s="6"/>
      <c r="T91" s="48">
        <f t="shared" si="5"/>
        <v>1</v>
      </c>
      <c r="U91" s="62">
        <f t="shared" si="6"/>
        <v>0.25</v>
      </c>
      <c r="V91" s="61">
        <f t="shared" si="7"/>
        <v>5.1966292134831463E-2</v>
      </c>
      <c r="W91" s="50" t="s">
        <v>304</v>
      </c>
      <c r="X91" s="51" t="s">
        <v>305</v>
      </c>
      <c r="Y91" s="5"/>
      <c r="Z91" s="7"/>
    </row>
    <row r="92" spans="1:26" ht="45">
      <c r="A92" s="35" t="s">
        <v>173</v>
      </c>
      <c r="B92" s="19" t="s">
        <v>34</v>
      </c>
      <c r="C92" s="16" t="s">
        <v>35</v>
      </c>
      <c r="D92" s="19" t="s">
        <v>187</v>
      </c>
      <c r="E92" s="5" t="s">
        <v>183</v>
      </c>
      <c r="F92" s="38">
        <v>6.25E-2</v>
      </c>
      <c r="G92" s="80">
        <f t="shared" si="8"/>
        <v>0.20786516853932585</v>
      </c>
      <c r="H92" s="3" t="s">
        <v>17</v>
      </c>
      <c r="I92" s="23" t="s">
        <v>188</v>
      </c>
      <c r="J92" s="27">
        <v>1</v>
      </c>
      <c r="K92" s="78">
        <v>1</v>
      </c>
      <c r="L92" s="78">
        <v>1</v>
      </c>
      <c r="M92" s="78">
        <v>1</v>
      </c>
      <c r="N92" s="78">
        <v>1</v>
      </c>
      <c r="O92" s="57"/>
      <c r="P92" s="65">
        <v>1</v>
      </c>
      <c r="Q92" s="6"/>
      <c r="R92" s="6"/>
      <c r="S92" s="6"/>
      <c r="T92" s="48">
        <f t="shared" si="5"/>
        <v>1</v>
      </c>
      <c r="U92" s="62">
        <f t="shared" si="6"/>
        <v>0.25</v>
      </c>
      <c r="V92" s="61">
        <f t="shared" si="7"/>
        <v>5.1966292134831463E-2</v>
      </c>
      <c r="W92" s="50" t="s">
        <v>306</v>
      </c>
      <c r="X92" s="51" t="s">
        <v>307</v>
      </c>
      <c r="Y92" s="5"/>
      <c r="Z92" s="7"/>
    </row>
    <row r="93" spans="1:26" ht="45">
      <c r="A93" s="35" t="s">
        <v>173</v>
      </c>
      <c r="B93" s="19" t="s">
        <v>34</v>
      </c>
      <c r="C93" s="16" t="s">
        <v>35</v>
      </c>
      <c r="D93" s="19" t="s">
        <v>189</v>
      </c>
      <c r="E93" s="5" t="s">
        <v>190</v>
      </c>
      <c r="F93" s="38">
        <v>6.25E-2</v>
      </c>
      <c r="G93" s="80">
        <f t="shared" si="8"/>
        <v>0.20786516853932585</v>
      </c>
      <c r="H93" s="3" t="s">
        <v>32</v>
      </c>
      <c r="I93" s="23" t="s">
        <v>119</v>
      </c>
      <c r="J93" s="28">
        <v>1</v>
      </c>
      <c r="K93" s="74">
        <v>1</v>
      </c>
      <c r="L93" s="68">
        <v>0</v>
      </c>
      <c r="M93" s="68">
        <v>0</v>
      </c>
      <c r="N93" s="68">
        <v>0</v>
      </c>
      <c r="O93" s="57"/>
      <c r="P93" s="57">
        <v>1</v>
      </c>
      <c r="Q93" s="6"/>
      <c r="R93" s="6"/>
      <c r="S93" s="6"/>
      <c r="T93" s="48">
        <f t="shared" si="5"/>
        <v>1</v>
      </c>
      <c r="U93" s="62">
        <f t="shared" si="6"/>
        <v>1</v>
      </c>
      <c r="V93" s="61">
        <f t="shared" si="7"/>
        <v>0.20786516853932585</v>
      </c>
      <c r="W93" s="50" t="s">
        <v>308</v>
      </c>
      <c r="X93" s="51" t="s">
        <v>309</v>
      </c>
      <c r="Y93" s="5"/>
      <c r="Z93" s="7"/>
    </row>
    <row r="94" spans="1:26" ht="45">
      <c r="A94" s="35" t="s">
        <v>173</v>
      </c>
      <c r="B94" s="19" t="s">
        <v>34</v>
      </c>
      <c r="C94" s="16" t="s">
        <v>35</v>
      </c>
      <c r="D94" s="19" t="s">
        <v>191</v>
      </c>
      <c r="E94" s="5" t="s">
        <v>183</v>
      </c>
      <c r="F94" s="38">
        <v>6.25E-2</v>
      </c>
      <c r="G94" s="80">
        <f t="shared" si="8"/>
        <v>0.20786516853932585</v>
      </c>
      <c r="H94" s="3" t="s">
        <v>17</v>
      </c>
      <c r="I94" s="23" t="s">
        <v>192</v>
      </c>
      <c r="J94" s="27">
        <v>1</v>
      </c>
      <c r="K94" s="78">
        <v>1</v>
      </c>
      <c r="L94" s="78">
        <v>1</v>
      </c>
      <c r="M94" s="78">
        <v>1</v>
      </c>
      <c r="N94" s="78">
        <v>1</v>
      </c>
      <c r="O94" s="57"/>
      <c r="P94" s="65">
        <v>1</v>
      </c>
      <c r="Q94" s="6"/>
      <c r="R94" s="6"/>
      <c r="S94" s="6"/>
      <c r="T94" s="48">
        <f t="shared" si="5"/>
        <v>1</v>
      </c>
      <c r="U94" s="62">
        <f t="shared" si="6"/>
        <v>0.25</v>
      </c>
      <c r="V94" s="61">
        <f t="shared" si="7"/>
        <v>5.1966292134831463E-2</v>
      </c>
      <c r="W94" s="50" t="s">
        <v>310</v>
      </c>
      <c r="X94" s="51" t="s">
        <v>311</v>
      </c>
      <c r="Y94" s="5"/>
      <c r="Z94" s="7"/>
    </row>
    <row r="95" spans="1:26" ht="78.75">
      <c r="A95" s="35" t="s">
        <v>173</v>
      </c>
      <c r="B95" s="19" t="s">
        <v>34</v>
      </c>
      <c r="C95" s="16" t="s">
        <v>35</v>
      </c>
      <c r="D95" s="19" t="s">
        <v>193</v>
      </c>
      <c r="E95" s="5" t="s">
        <v>190</v>
      </c>
      <c r="F95" s="38">
        <v>6.25E-2</v>
      </c>
      <c r="G95" s="80">
        <f t="shared" si="8"/>
        <v>0.20786516853932585</v>
      </c>
      <c r="H95" s="3" t="s">
        <v>32</v>
      </c>
      <c r="I95" s="23" t="s">
        <v>194</v>
      </c>
      <c r="J95" s="28">
        <v>4</v>
      </c>
      <c r="K95" s="74">
        <v>1</v>
      </c>
      <c r="L95" s="74">
        <v>1</v>
      </c>
      <c r="M95" s="74">
        <v>1</v>
      </c>
      <c r="N95" s="74">
        <v>1</v>
      </c>
      <c r="O95" s="57"/>
      <c r="P95" s="57">
        <v>1</v>
      </c>
      <c r="Q95" s="6"/>
      <c r="R95" s="6"/>
      <c r="S95" s="6"/>
      <c r="T95" s="48">
        <f t="shared" si="5"/>
        <v>1</v>
      </c>
      <c r="U95" s="62">
        <f t="shared" si="6"/>
        <v>0.25</v>
      </c>
      <c r="V95" s="61">
        <f t="shared" si="7"/>
        <v>5.1966292134831463E-2</v>
      </c>
      <c r="W95" s="50" t="s">
        <v>308</v>
      </c>
      <c r="X95" s="51" t="s">
        <v>312</v>
      </c>
      <c r="Y95" s="5"/>
      <c r="Z95" s="7"/>
    </row>
    <row r="96" spans="1:26" ht="78.75">
      <c r="A96" s="35" t="s">
        <v>173</v>
      </c>
      <c r="B96" s="19" t="s">
        <v>34</v>
      </c>
      <c r="C96" s="16" t="s">
        <v>35</v>
      </c>
      <c r="D96" s="19" t="s">
        <v>195</v>
      </c>
      <c r="E96" s="5" t="s">
        <v>190</v>
      </c>
      <c r="F96" s="38">
        <v>6.25E-2</v>
      </c>
      <c r="G96" s="80">
        <f t="shared" si="8"/>
        <v>0.20786516853932585</v>
      </c>
      <c r="H96" s="3" t="s">
        <v>32</v>
      </c>
      <c r="I96" s="23" t="s">
        <v>196</v>
      </c>
      <c r="J96" s="28">
        <v>57</v>
      </c>
      <c r="K96" s="74">
        <v>14</v>
      </c>
      <c r="L96" s="74">
        <v>16</v>
      </c>
      <c r="M96" s="74">
        <v>14</v>
      </c>
      <c r="N96" s="74">
        <v>13</v>
      </c>
      <c r="O96" s="57"/>
      <c r="P96" s="57">
        <v>14</v>
      </c>
      <c r="Q96" s="6"/>
      <c r="R96" s="6"/>
      <c r="S96" s="6"/>
      <c r="T96" s="48">
        <f t="shared" si="5"/>
        <v>14</v>
      </c>
      <c r="U96" s="62">
        <f t="shared" si="6"/>
        <v>0.24561403508771928</v>
      </c>
      <c r="V96" s="61">
        <f t="shared" si="7"/>
        <v>5.105460279913266E-2</v>
      </c>
      <c r="W96" s="50" t="s">
        <v>313</v>
      </c>
      <c r="X96" s="51" t="s">
        <v>314</v>
      </c>
      <c r="Y96" s="5"/>
      <c r="Z96" s="7"/>
    </row>
    <row r="97" spans="1:26" ht="56.25">
      <c r="A97" s="35" t="s">
        <v>173</v>
      </c>
      <c r="B97" s="19" t="s">
        <v>34</v>
      </c>
      <c r="C97" s="16" t="s">
        <v>35</v>
      </c>
      <c r="D97" s="19" t="s">
        <v>197</v>
      </c>
      <c r="E97" s="5" t="s">
        <v>190</v>
      </c>
      <c r="F97" s="38">
        <v>6.25E-2</v>
      </c>
      <c r="G97" s="80">
        <f t="shared" si="8"/>
        <v>0.20786516853932585</v>
      </c>
      <c r="H97" s="3" t="s">
        <v>64</v>
      </c>
      <c r="I97" s="23" t="s">
        <v>198</v>
      </c>
      <c r="J97" s="27">
        <v>1</v>
      </c>
      <c r="K97" s="67">
        <v>0.1</v>
      </c>
      <c r="L97" s="67">
        <v>0.2</v>
      </c>
      <c r="M97" s="67">
        <v>0.8</v>
      </c>
      <c r="N97" s="67">
        <v>1</v>
      </c>
      <c r="O97" s="57"/>
      <c r="P97" s="65">
        <v>0.1</v>
      </c>
      <c r="Q97" s="6"/>
      <c r="R97" s="6"/>
      <c r="S97" s="6"/>
      <c r="T97" s="48">
        <f t="shared" si="5"/>
        <v>0.1</v>
      </c>
      <c r="U97" s="62">
        <f t="shared" si="6"/>
        <v>0.1</v>
      </c>
      <c r="V97" s="61">
        <f t="shared" si="7"/>
        <v>2.0786516853932586E-2</v>
      </c>
      <c r="W97" s="50" t="s">
        <v>315</v>
      </c>
      <c r="X97" s="51" t="s">
        <v>316</v>
      </c>
      <c r="Y97" s="5"/>
      <c r="Z97" s="7"/>
    </row>
    <row r="98" spans="1:26" ht="45">
      <c r="A98" s="35" t="s">
        <v>173</v>
      </c>
      <c r="B98" s="19" t="s">
        <v>34</v>
      </c>
      <c r="C98" s="16" t="s">
        <v>35</v>
      </c>
      <c r="D98" s="51" t="s">
        <v>381</v>
      </c>
      <c r="E98" s="5" t="s">
        <v>130</v>
      </c>
      <c r="F98" s="38">
        <v>6.25E-2</v>
      </c>
      <c r="G98" s="80">
        <f t="shared" si="8"/>
        <v>0.20786516853932585</v>
      </c>
      <c r="H98" s="3" t="s">
        <v>17</v>
      </c>
      <c r="I98" s="3" t="s">
        <v>37</v>
      </c>
      <c r="J98" s="10">
        <v>1</v>
      </c>
      <c r="K98" s="50">
        <v>1</v>
      </c>
      <c r="L98" s="50">
        <v>1</v>
      </c>
      <c r="M98" s="50">
        <v>1</v>
      </c>
      <c r="N98" s="50">
        <v>1</v>
      </c>
      <c r="O98" s="57"/>
      <c r="P98" s="57">
        <v>1</v>
      </c>
      <c r="Q98" s="6"/>
      <c r="R98" s="6"/>
      <c r="S98" s="6"/>
      <c r="T98" s="48">
        <f t="shared" si="5"/>
        <v>1</v>
      </c>
      <c r="U98" s="62">
        <f t="shared" si="6"/>
        <v>0.25</v>
      </c>
      <c r="V98" s="61">
        <f t="shared" si="7"/>
        <v>5.1966292134831463E-2</v>
      </c>
      <c r="W98" s="48" t="s">
        <v>317</v>
      </c>
      <c r="X98" s="85" t="s">
        <v>318</v>
      </c>
      <c r="Y98" s="5"/>
      <c r="Z98" s="7"/>
    </row>
    <row r="99" spans="1:26" ht="56.25">
      <c r="A99" s="35" t="s">
        <v>173</v>
      </c>
      <c r="B99" s="19" t="s">
        <v>34</v>
      </c>
      <c r="C99" s="16" t="s">
        <v>35</v>
      </c>
      <c r="D99" s="13" t="s">
        <v>200</v>
      </c>
      <c r="E99" s="5" t="s">
        <v>199</v>
      </c>
      <c r="F99" s="38">
        <v>6.25E-2</v>
      </c>
      <c r="G99" s="80">
        <f t="shared" si="8"/>
        <v>0.20786516853932585</v>
      </c>
      <c r="H99" s="30" t="s">
        <v>64</v>
      </c>
      <c r="I99" s="3" t="s">
        <v>127</v>
      </c>
      <c r="J99" s="27">
        <v>1</v>
      </c>
      <c r="K99" s="50">
        <v>0</v>
      </c>
      <c r="L99" s="54">
        <v>1</v>
      </c>
      <c r="M99" s="54">
        <v>0</v>
      </c>
      <c r="N99" s="54">
        <v>0</v>
      </c>
      <c r="O99" s="57"/>
      <c r="P99" s="65">
        <v>0</v>
      </c>
      <c r="Q99" s="6"/>
      <c r="R99" s="6"/>
      <c r="S99" s="6"/>
      <c r="T99" s="48">
        <f t="shared" si="5"/>
        <v>0</v>
      </c>
      <c r="U99" s="62">
        <f t="shared" si="6"/>
        <v>0</v>
      </c>
      <c r="V99" s="61">
        <f t="shared" si="7"/>
        <v>0</v>
      </c>
      <c r="W99" s="48"/>
      <c r="X99" s="85" t="s">
        <v>382</v>
      </c>
      <c r="Y99" s="5"/>
      <c r="Z99" s="6"/>
    </row>
    <row r="100" spans="1:26" ht="56.25">
      <c r="A100" s="35" t="s">
        <v>173</v>
      </c>
      <c r="B100" s="19" t="s">
        <v>34</v>
      </c>
      <c r="C100" s="16" t="s">
        <v>35</v>
      </c>
      <c r="D100" s="13" t="s">
        <v>201</v>
      </c>
      <c r="E100" s="5" t="s">
        <v>190</v>
      </c>
      <c r="F100" s="38">
        <v>6.25E-2</v>
      </c>
      <c r="G100" s="80">
        <f t="shared" si="8"/>
        <v>0.20786516853932585</v>
      </c>
      <c r="H100" s="3" t="s">
        <v>32</v>
      </c>
      <c r="I100" s="23" t="s">
        <v>124</v>
      </c>
      <c r="J100" s="28" t="s">
        <v>202</v>
      </c>
      <c r="K100" s="74">
        <v>1</v>
      </c>
      <c r="L100" s="74">
        <v>1</v>
      </c>
      <c r="M100" s="74">
        <v>2</v>
      </c>
      <c r="N100" s="74">
        <v>0</v>
      </c>
      <c r="O100" s="76"/>
      <c r="P100" s="57">
        <v>1</v>
      </c>
      <c r="Q100" s="6"/>
      <c r="R100" s="6"/>
      <c r="S100" s="6"/>
      <c r="T100" s="48">
        <f t="shared" si="5"/>
        <v>1</v>
      </c>
      <c r="U100" s="62">
        <f t="shared" si="6"/>
        <v>0.25</v>
      </c>
      <c r="V100" s="61">
        <f t="shared" si="7"/>
        <v>5.1966292134831463E-2</v>
      </c>
      <c r="W100" s="50" t="s">
        <v>319</v>
      </c>
      <c r="X100" s="51" t="s">
        <v>320</v>
      </c>
      <c r="Y100" s="5"/>
      <c r="Z100" s="6"/>
    </row>
    <row r="101" spans="1:26" ht="45">
      <c r="A101" s="35" t="s">
        <v>173</v>
      </c>
      <c r="B101" s="19" t="s">
        <v>34</v>
      </c>
      <c r="C101" s="16" t="s">
        <v>35</v>
      </c>
      <c r="D101" s="13" t="s">
        <v>203</v>
      </c>
      <c r="E101" s="5" t="s">
        <v>204</v>
      </c>
      <c r="F101" s="38">
        <v>6.25E-2</v>
      </c>
      <c r="G101" s="80">
        <f t="shared" si="8"/>
        <v>0.20786516853932585</v>
      </c>
      <c r="H101" s="3" t="s">
        <v>32</v>
      </c>
      <c r="I101" s="23" t="s">
        <v>205</v>
      </c>
      <c r="J101" s="28" t="s">
        <v>206</v>
      </c>
      <c r="K101" s="74">
        <v>1</v>
      </c>
      <c r="L101" s="74">
        <v>3</v>
      </c>
      <c r="M101" s="74">
        <v>3</v>
      </c>
      <c r="N101" s="74">
        <v>3</v>
      </c>
      <c r="O101" s="76"/>
      <c r="P101" s="57">
        <v>1</v>
      </c>
      <c r="Q101" s="6"/>
      <c r="R101" s="6"/>
      <c r="S101" s="6"/>
      <c r="T101" s="48">
        <f t="shared" si="5"/>
        <v>1</v>
      </c>
      <c r="U101" s="62">
        <f t="shared" si="6"/>
        <v>0.1</v>
      </c>
      <c r="V101" s="61">
        <f t="shared" si="7"/>
        <v>2.0786516853932586E-2</v>
      </c>
      <c r="W101" s="50" t="s">
        <v>321</v>
      </c>
      <c r="X101" s="51" t="s">
        <v>322</v>
      </c>
      <c r="Y101" s="5"/>
      <c r="Z101" s="6"/>
    </row>
    <row r="102" spans="1:26" ht="56.25">
      <c r="A102" s="36" t="s">
        <v>207</v>
      </c>
      <c r="B102" s="19" t="s">
        <v>34</v>
      </c>
      <c r="C102" s="16" t="s">
        <v>35</v>
      </c>
      <c r="D102" s="19" t="s">
        <v>208</v>
      </c>
      <c r="E102" s="5" t="s">
        <v>199</v>
      </c>
      <c r="F102" s="14">
        <v>1</v>
      </c>
      <c r="G102" s="80">
        <f t="shared" si="8"/>
        <v>0.20786516853932585</v>
      </c>
      <c r="H102" s="3" t="s">
        <v>32</v>
      </c>
      <c r="I102" s="3" t="s">
        <v>209</v>
      </c>
      <c r="J102" s="25">
        <v>1</v>
      </c>
      <c r="K102" s="50">
        <v>0</v>
      </c>
      <c r="L102" s="54">
        <v>0.1</v>
      </c>
      <c r="M102" s="54">
        <v>0.4</v>
      </c>
      <c r="N102" s="54">
        <v>0.5</v>
      </c>
      <c r="O102" s="57"/>
      <c r="P102" s="57">
        <v>0</v>
      </c>
      <c r="Q102" s="6"/>
      <c r="R102" s="6"/>
      <c r="S102" s="6"/>
      <c r="T102" s="48">
        <f t="shared" si="5"/>
        <v>0</v>
      </c>
      <c r="U102" s="62">
        <f t="shared" si="6"/>
        <v>0</v>
      </c>
      <c r="V102" s="61">
        <f t="shared" si="7"/>
        <v>0</v>
      </c>
      <c r="W102" s="48"/>
      <c r="X102" s="85" t="s">
        <v>367</v>
      </c>
      <c r="Y102" s="5"/>
      <c r="Z102" s="6"/>
    </row>
    <row r="103" spans="1:26" ht="146.25">
      <c r="A103" s="36" t="s">
        <v>210</v>
      </c>
      <c r="B103" s="19" t="s">
        <v>34</v>
      </c>
      <c r="C103" s="16" t="s">
        <v>35</v>
      </c>
      <c r="D103" s="13" t="s">
        <v>211</v>
      </c>
      <c r="E103" s="5" t="s">
        <v>212</v>
      </c>
      <c r="F103" s="14">
        <v>0.2</v>
      </c>
      <c r="G103" s="80">
        <f t="shared" si="8"/>
        <v>0.20786516853932585</v>
      </c>
      <c r="H103" s="3" t="s">
        <v>102</v>
      </c>
      <c r="I103" s="3" t="s">
        <v>213</v>
      </c>
      <c r="J103" s="3">
        <v>0.9</v>
      </c>
      <c r="K103" s="54">
        <v>0.9</v>
      </c>
      <c r="L103" s="54">
        <v>0.9</v>
      </c>
      <c r="M103" s="54">
        <v>0.9</v>
      </c>
      <c r="N103" s="54">
        <v>0.9</v>
      </c>
      <c r="O103" s="50">
        <v>4</v>
      </c>
      <c r="P103" s="82">
        <v>4</v>
      </c>
      <c r="Q103" s="6"/>
      <c r="R103" s="6"/>
      <c r="S103" s="6"/>
      <c r="T103" s="48">
        <f t="shared" si="5"/>
        <v>4</v>
      </c>
      <c r="U103" s="62">
        <f t="shared" si="6"/>
        <v>1</v>
      </c>
      <c r="V103" s="61">
        <f t="shared" si="7"/>
        <v>0.20786516853932585</v>
      </c>
      <c r="W103" s="83" t="s">
        <v>323</v>
      </c>
      <c r="X103" s="63" t="s">
        <v>384</v>
      </c>
      <c r="Y103" s="5"/>
      <c r="Z103" s="7"/>
    </row>
    <row r="104" spans="1:26" ht="213.75">
      <c r="A104" s="36" t="s">
        <v>210</v>
      </c>
      <c r="B104" s="19" t="s">
        <v>34</v>
      </c>
      <c r="C104" s="16" t="s">
        <v>35</v>
      </c>
      <c r="D104" s="13" t="s">
        <v>214</v>
      </c>
      <c r="E104" s="5" t="s">
        <v>212</v>
      </c>
      <c r="F104" s="14">
        <v>0.2</v>
      </c>
      <c r="G104" s="80">
        <f t="shared" si="8"/>
        <v>0.20786516853932585</v>
      </c>
      <c r="H104" s="3" t="s">
        <v>102</v>
      </c>
      <c r="I104" s="3" t="s">
        <v>213</v>
      </c>
      <c r="J104" s="3">
        <v>1</v>
      </c>
      <c r="K104" s="64">
        <v>1</v>
      </c>
      <c r="L104" s="64">
        <v>1</v>
      </c>
      <c r="M104" s="64">
        <v>1</v>
      </c>
      <c r="N104" s="64">
        <v>1</v>
      </c>
      <c r="O104" s="50">
        <v>30</v>
      </c>
      <c r="P104" s="82">
        <v>30</v>
      </c>
      <c r="Q104" s="6"/>
      <c r="R104" s="6"/>
      <c r="S104" s="6"/>
      <c r="T104" s="48">
        <f t="shared" si="5"/>
        <v>30</v>
      </c>
      <c r="U104" s="62">
        <f t="shared" si="6"/>
        <v>1</v>
      </c>
      <c r="V104" s="61">
        <f t="shared" si="7"/>
        <v>0.20786516853932585</v>
      </c>
      <c r="W104" s="83" t="s">
        <v>323</v>
      </c>
      <c r="X104" s="63" t="s">
        <v>324</v>
      </c>
      <c r="Y104" s="5"/>
      <c r="Z104" s="7"/>
    </row>
    <row r="105" spans="1:26" ht="315">
      <c r="A105" s="36" t="s">
        <v>210</v>
      </c>
      <c r="B105" s="19" t="s">
        <v>34</v>
      </c>
      <c r="C105" s="16" t="s">
        <v>35</v>
      </c>
      <c r="D105" s="13" t="s">
        <v>215</v>
      </c>
      <c r="E105" s="5" t="s">
        <v>212</v>
      </c>
      <c r="F105" s="14">
        <v>0.1</v>
      </c>
      <c r="G105" s="80">
        <f t="shared" si="8"/>
        <v>0.20786516853932585</v>
      </c>
      <c r="H105" s="3" t="s">
        <v>102</v>
      </c>
      <c r="I105" s="3" t="s">
        <v>213</v>
      </c>
      <c r="J105" s="3">
        <v>1</v>
      </c>
      <c r="K105" s="64">
        <v>1</v>
      </c>
      <c r="L105" s="64">
        <v>1</v>
      </c>
      <c r="M105" s="64">
        <v>1</v>
      </c>
      <c r="N105" s="64">
        <v>1</v>
      </c>
      <c r="O105" s="50">
        <v>17</v>
      </c>
      <c r="P105" s="64">
        <v>0.17</v>
      </c>
      <c r="Q105" s="6"/>
      <c r="R105" s="6"/>
      <c r="S105" s="6"/>
      <c r="T105" s="48">
        <f t="shared" si="5"/>
        <v>0.17</v>
      </c>
      <c r="U105" s="62">
        <f t="shared" si="6"/>
        <v>0.01</v>
      </c>
      <c r="V105" s="61">
        <f t="shared" si="7"/>
        <v>2.0786516853932586E-3</v>
      </c>
      <c r="W105" s="83" t="s">
        <v>325</v>
      </c>
      <c r="X105" s="63" t="s">
        <v>326</v>
      </c>
      <c r="Y105" s="5"/>
      <c r="Z105" s="7"/>
    </row>
    <row r="106" spans="1:26" ht="348.75">
      <c r="A106" s="36" t="s">
        <v>210</v>
      </c>
      <c r="B106" s="19" t="s">
        <v>34</v>
      </c>
      <c r="C106" s="16" t="s">
        <v>35</v>
      </c>
      <c r="D106" s="13" t="s">
        <v>216</v>
      </c>
      <c r="E106" s="5" t="s">
        <v>212</v>
      </c>
      <c r="F106" s="14">
        <v>0.15</v>
      </c>
      <c r="G106" s="80">
        <f t="shared" si="8"/>
        <v>0.20786516853932585</v>
      </c>
      <c r="H106" s="3" t="s">
        <v>102</v>
      </c>
      <c r="I106" s="3" t="s">
        <v>213</v>
      </c>
      <c r="J106" s="3">
        <v>1</v>
      </c>
      <c r="K106" s="64">
        <v>1</v>
      </c>
      <c r="L106" s="64">
        <v>1</v>
      </c>
      <c r="M106" s="64">
        <v>1</v>
      </c>
      <c r="N106" s="64">
        <v>1</v>
      </c>
      <c r="O106" s="50">
        <v>24</v>
      </c>
      <c r="P106" s="82">
        <v>24</v>
      </c>
      <c r="Q106" s="31"/>
      <c r="R106" s="31"/>
      <c r="S106" s="31"/>
      <c r="T106" s="48">
        <f t="shared" si="5"/>
        <v>24</v>
      </c>
      <c r="U106" s="62">
        <f t="shared" si="6"/>
        <v>1</v>
      </c>
      <c r="V106" s="61">
        <f t="shared" si="7"/>
        <v>0.20786516853932585</v>
      </c>
      <c r="W106" s="83" t="s">
        <v>325</v>
      </c>
      <c r="X106" s="63" t="s">
        <v>327</v>
      </c>
      <c r="Y106" s="31"/>
      <c r="Z106" s="31"/>
    </row>
    <row r="107" spans="1:26" ht="202.5">
      <c r="A107" s="36" t="s">
        <v>210</v>
      </c>
      <c r="B107" s="19" t="s">
        <v>34</v>
      </c>
      <c r="C107" s="16" t="s">
        <v>35</v>
      </c>
      <c r="D107" s="13" t="s">
        <v>217</v>
      </c>
      <c r="E107" s="5" t="s">
        <v>212</v>
      </c>
      <c r="F107" s="14">
        <v>0.1</v>
      </c>
      <c r="G107" s="80">
        <f t="shared" si="8"/>
        <v>0.20786516853932585</v>
      </c>
      <c r="H107" s="3" t="s">
        <v>102</v>
      </c>
      <c r="I107" s="3" t="s">
        <v>213</v>
      </c>
      <c r="J107" s="3">
        <v>1</v>
      </c>
      <c r="K107" s="64">
        <v>1</v>
      </c>
      <c r="L107" s="64">
        <v>1</v>
      </c>
      <c r="M107" s="64">
        <v>1</v>
      </c>
      <c r="N107" s="64">
        <v>1</v>
      </c>
      <c r="O107" s="50">
        <v>19</v>
      </c>
      <c r="P107" s="82">
        <v>19</v>
      </c>
      <c r="Q107" s="31"/>
      <c r="R107" s="31"/>
      <c r="S107" s="31"/>
      <c r="T107" s="48">
        <f t="shared" si="5"/>
        <v>19</v>
      </c>
      <c r="U107" s="62">
        <f t="shared" si="6"/>
        <v>1</v>
      </c>
      <c r="V107" s="61">
        <f t="shared" si="7"/>
        <v>0.20786516853932585</v>
      </c>
      <c r="W107" s="83" t="s">
        <v>325</v>
      </c>
      <c r="X107" s="63" t="s">
        <v>383</v>
      </c>
      <c r="Y107" s="31"/>
      <c r="Z107" s="31"/>
    </row>
    <row r="108" spans="1:26" ht="360">
      <c r="A108" s="36" t="s">
        <v>210</v>
      </c>
      <c r="B108" s="19" t="s">
        <v>34</v>
      </c>
      <c r="C108" s="16" t="s">
        <v>35</v>
      </c>
      <c r="D108" s="13" t="s">
        <v>218</v>
      </c>
      <c r="E108" s="5" t="s">
        <v>212</v>
      </c>
      <c r="F108" s="14">
        <v>0.15</v>
      </c>
      <c r="G108" s="80">
        <f t="shared" si="8"/>
        <v>0.20786516853932585</v>
      </c>
      <c r="H108" s="3" t="s">
        <v>102</v>
      </c>
      <c r="I108" s="3" t="s">
        <v>213</v>
      </c>
      <c r="J108" s="3">
        <v>1</v>
      </c>
      <c r="K108" s="64">
        <v>1</v>
      </c>
      <c r="L108" s="64">
        <v>1</v>
      </c>
      <c r="M108" s="64">
        <v>1</v>
      </c>
      <c r="N108" s="64">
        <v>1</v>
      </c>
      <c r="O108" s="50">
        <v>190</v>
      </c>
      <c r="P108" s="82">
        <v>190</v>
      </c>
      <c r="Q108" s="31"/>
      <c r="R108" s="31"/>
      <c r="S108" s="31"/>
      <c r="T108" s="48">
        <f t="shared" si="5"/>
        <v>190</v>
      </c>
      <c r="U108" s="62">
        <f t="shared" si="6"/>
        <v>1</v>
      </c>
      <c r="V108" s="61">
        <f t="shared" si="7"/>
        <v>0.20786516853932585</v>
      </c>
      <c r="W108" s="83" t="s">
        <v>328</v>
      </c>
      <c r="X108" s="63" t="s">
        <v>329</v>
      </c>
      <c r="Y108" s="31"/>
      <c r="Z108" s="31"/>
    </row>
    <row r="109" spans="1:26" ht="270">
      <c r="A109" s="36" t="s">
        <v>210</v>
      </c>
      <c r="B109" s="19" t="s">
        <v>34</v>
      </c>
      <c r="C109" s="16" t="s">
        <v>35</v>
      </c>
      <c r="D109" s="13" t="s">
        <v>330</v>
      </c>
      <c r="E109" s="5" t="s">
        <v>212</v>
      </c>
      <c r="F109" s="14">
        <v>0.1</v>
      </c>
      <c r="G109" s="80">
        <f t="shared" si="8"/>
        <v>0.20786516853932585</v>
      </c>
      <c r="H109" s="3" t="s">
        <v>102</v>
      </c>
      <c r="I109" s="3" t="s">
        <v>213</v>
      </c>
      <c r="J109" s="3">
        <v>1</v>
      </c>
      <c r="K109" s="64">
        <v>1</v>
      </c>
      <c r="L109" s="64">
        <v>1</v>
      </c>
      <c r="M109" s="64">
        <v>1</v>
      </c>
      <c r="N109" s="64">
        <v>1</v>
      </c>
      <c r="O109" s="50">
        <v>13</v>
      </c>
      <c r="P109" s="82">
        <v>13</v>
      </c>
      <c r="Q109" s="31"/>
      <c r="R109" s="31"/>
      <c r="S109" s="31"/>
      <c r="T109" s="48">
        <f t="shared" si="5"/>
        <v>13</v>
      </c>
      <c r="U109" s="62">
        <f t="shared" si="6"/>
        <v>1</v>
      </c>
      <c r="V109" s="61">
        <f t="shared" si="7"/>
        <v>0.20786516853932585</v>
      </c>
      <c r="W109" s="83" t="s">
        <v>325</v>
      </c>
      <c r="X109" s="63" t="s">
        <v>385</v>
      </c>
      <c r="Y109" s="31"/>
      <c r="Z109" s="31"/>
    </row>
  </sheetData>
  <sheetProtection password="C82A" sheet="1" objects="1" scenarios="1" formatCells="0" formatColumns="0" formatRows="0" insertColumns="0" insertRows="0" insertHyperlinks="0" deleteColumns="0" deleteRows="0" sort="0" pivotTables="0"/>
  <autoFilter ref="A6:Z109">
    <filterColumn colId="5" showButton="0"/>
    <filterColumn colId="7" showButton="0"/>
    <filterColumn colId="8" showButton="0"/>
    <filterColumn colId="10" showButton="0"/>
    <filterColumn colId="11" showButton="0"/>
    <filterColumn colId="12" showButton="0"/>
    <filterColumn colId="14" showButton="0"/>
    <filterColumn colId="15" showButton="0"/>
    <filterColumn colId="16" showButton="0"/>
    <filterColumn colId="17" showButton="0"/>
  </autoFilter>
  <mergeCells count="23">
    <mergeCell ref="A1:A4"/>
    <mergeCell ref="B1:T2"/>
    <mergeCell ref="B3:T4"/>
    <mergeCell ref="U1:Z1"/>
    <mergeCell ref="U2:Z2"/>
    <mergeCell ref="U3:Z3"/>
    <mergeCell ref="U4:Z4"/>
    <mergeCell ref="X6:X7"/>
    <mergeCell ref="Y6:Y7"/>
    <mergeCell ref="Z6:Z7"/>
    <mergeCell ref="A6:A7"/>
    <mergeCell ref="D6:D7"/>
    <mergeCell ref="K6:N6"/>
    <mergeCell ref="O6:S6"/>
    <mergeCell ref="W6:W7"/>
    <mergeCell ref="U6:U7"/>
    <mergeCell ref="T6:T7"/>
    <mergeCell ref="V6:V7"/>
    <mergeCell ref="B6:B7"/>
    <mergeCell ref="C6:C7"/>
    <mergeCell ref="E6:E7"/>
    <mergeCell ref="F6:G6"/>
    <mergeCell ref="H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Istituto IDEP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cortiz</cp:lastModifiedBy>
  <dcterms:created xsi:type="dcterms:W3CDTF">2017-04-18T13:47:27Z</dcterms:created>
  <dcterms:modified xsi:type="dcterms:W3CDTF">2017-04-18T21:35:17Z</dcterms:modified>
</cp:coreProperties>
</file>