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athe\Documents\Dianita\Agosto IDEP\2021\Formulacion Planes 2021\"/>
    </mc:Choice>
  </mc:AlternateContent>
  <xr:revisionPtr revIDLastSave="0" documentId="13_ncr:1_{4EA8DBEE-FDE7-4EB2-93EF-FB16E6C8F98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OA" sheetId="2" r:id="rId1"/>
    <sheet name="PROMEDIO" sheetId="4" state="hidden" r:id="rId2"/>
    <sheet name="Hoja1" sheetId="3" state="hidden" r:id="rId3"/>
  </sheets>
  <definedNames>
    <definedName name="_xlnm._FilterDatabase" localSheetId="2" hidden="1">Hoja1!$B$1:$C$65</definedName>
    <definedName name="_xlnm._FilterDatabase" localSheetId="0" hidden="1">POA!$A$14:$AM$69</definedName>
    <definedName name="_xlnm._FilterDatabase" localSheetId="1" hidden="1">PROMEDIO!$A$14:$AN$69</definedName>
    <definedName name="_xlnm.Print_Area" localSheetId="0">POA!$A$1:$AI$69</definedName>
    <definedName name="_xlnm.Print_Area" localSheetId="1">PROMEDIO!$A$1:$AJ$69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27" i="4" l="1"/>
  <c r="D9" i="4" a="1"/>
  <c r="D9" i="4" s="1"/>
  <c r="T69" i="4" l="1"/>
  <c r="O69" i="4"/>
  <c r="J69" i="4"/>
  <c r="T68" i="4"/>
  <c r="O68" i="4"/>
  <c r="J68" i="4"/>
  <c r="T67" i="4"/>
  <c r="O67" i="4"/>
  <c r="J67" i="4"/>
  <c r="T66" i="4"/>
  <c r="U66" i="4" s="1"/>
  <c r="O66" i="4"/>
  <c r="J66" i="4"/>
  <c r="T65" i="4"/>
  <c r="O65" i="4"/>
  <c r="J65" i="4"/>
  <c r="T64" i="4"/>
  <c r="O64" i="4"/>
  <c r="J64" i="4"/>
  <c r="T63" i="4"/>
  <c r="O63" i="4"/>
  <c r="J63" i="4"/>
  <c r="T62" i="4"/>
  <c r="U62" i="4" s="1"/>
  <c r="O62" i="4"/>
  <c r="J62" i="4"/>
  <c r="T61" i="4"/>
  <c r="O61" i="4"/>
  <c r="J61" i="4"/>
  <c r="T60" i="4"/>
  <c r="O60" i="4"/>
  <c r="J60" i="4"/>
  <c r="T59" i="4"/>
  <c r="O59" i="4"/>
  <c r="J59" i="4"/>
  <c r="T58" i="4"/>
  <c r="U58" i="4" s="1"/>
  <c r="O58" i="4"/>
  <c r="J58" i="4"/>
  <c r="T57" i="4"/>
  <c r="O57" i="4"/>
  <c r="J57" i="4"/>
  <c r="T56" i="4"/>
  <c r="O56" i="4"/>
  <c r="J56" i="4"/>
  <c r="T55" i="4"/>
  <c r="O55" i="4"/>
  <c r="J55" i="4"/>
  <c r="T54" i="4"/>
  <c r="U54" i="4" s="1"/>
  <c r="O54" i="4"/>
  <c r="J54" i="4"/>
  <c r="T53" i="4"/>
  <c r="J53" i="4"/>
  <c r="T52" i="4"/>
  <c r="J52" i="4"/>
  <c r="T51" i="4"/>
  <c r="O51" i="4"/>
  <c r="J51" i="4"/>
  <c r="T50" i="4"/>
  <c r="O50" i="4"/>
  <c r="J50" i="4"/>
  <c r="T49" i="4"/>
  <c r="O49" i="4"/>
  <c r="J49" i="4"/>
  <c r="T48" i="4"/>
  <c r="U48" i="4" s="1"/>
  <c r="O48" i="4"/>
  <c r="J48" i="4"/>
  <c r="T47" i="4"/>
  <c r="O47" i="4"/>
  <c r="J47" i="4"/>
  <c r="T46" i="4"/>
  <c r="O46" i="4"/>
  <c r="J46" i="4"/>
  <c r="T45" i="4"/>
  <c r="U45" i="4" s="1"/>
  <c r="O45" i="4"/>
  <c r="J45" i="4"/>
  <c r="T44" i="4"/>
  <c r="U44" i="4" s="1"/>
  <c r="O44" i="4"/>
  <c r="J44" i="4"/>
  <c r="T43" i="4"/>
  <c r="O43" i="4"/>
  <c r="J43" i="4"/>
  <c r="T42" i="4"/>
  <c r="O42" i="4"/>
  <c r="J42" i="4"/>
  <c r="T41" i="4"/>
  <c r="O41" i="4"/>
  <c r="J41" i="4"/>
  <c r="T40" i="4"/>
  <c r="O40" i="4"/>
  <c r="J40" i="4"/>
  <c r="T39" i="4"/>
  <c r="O39" i="4"/>
  <c r="J39" i="4"/>
  <c r="T38" i="4"/>
  <c r="O38" i="4"/>
  <c r="J38" i="4"/>
  <c r="T37" i="4"/>
  <c r="U37" i="4" s="1"/>
  <c r="T36" i="4"/>
  <c r="U36" i="4" s="1"/>
  <c r="T35" i="4"/>
  <c r="U35" i="4" s="1"/>
  <c r="T34" i="4"/>
  <c r="U34" i="4" s="1"/>
  <c r="O34" i="4"/>
  <c r="T33" i="4"/>
  <c r="O33" i="4"/>
  <c r="J33" i="4"/>
  <c r="T32" i="4"/>
  <c r="O32" i="4"/>
  <c r="J32" i="4"/>
  <c r="T31" i="4"/>
  <c r="O31" i="4"/>
  <c r="J31" i="4"/>
  <c r="T30" i="4"/>
  <c r="O30" i="4"/>
  <c r="J30" i="4"/>
  <c r="T29" i="4"/>
  <c r="O29" i="4"/>
  <c r="J29" i="4"/>
  <c r="T28" i="4"/>
  <c r="O28" i="4"/>
  <c r="J28" i="4"/>
  <c r="O27" i="4"/>
  <c r="J27" i="4"/>
  <c r="T26" i="4"/>
  <c r="O26" i="4"/>
  <c r="J26" i="4"/>
  <c r="T25" i="4"/>
  <c r="O25" i="4"/>
  <c r="J25" i="4"/>
  <c r="T24" i="4"/>
  <c r="O24" i="4"/>
  <c r="J24" i="4"/>
  <c r="T23" i="4"/>
  <c r="O23" i="4"/>
  <c r="J23" i="4"/>
  <c r="T22" i="4"/>
  <c r="O22" i="4"/>
  <c r="J22" i="4"/>
  <c r="T21" i="4"/>
  <c r="O21" i="4"/>
  <c r="J21" i="4"/>
  <c r="T20" i="4"/>
  <c r="O20" i="4"/>
  <c r="J20" i="4"/>
  <c r="T19" i="4"/>
  <c r="O19" i="4"/>
  <c r="J19" i="4"/>
  <c r="T18" i="4"/>
  <c r="O18" i="4"/>
  <c r="J18" i="4"/>
  <c r="T17" i="4"/>
  <c r="O17" i="4"/>
  <c r="J17" i="4"/>
  <c r="T16" i="4"/>
  <c r="O16" i="4"/>
  <c r="J16" i="4"/>
  <c r="T15" i="4"/>
  <c r="O15" i="4"/>
  <c r="J15" i="4"/>
  <c r="C33" i="3"/>
  <c r="C31" i="3"/>
  <c r="C30" i="3"/>
  <c r="C28" i="3"/>
  <c r="C27" i="3"/>
  <c r="C26" i="3"/>
  <c r="C52" i="3"/>
  <c r="C50" i="3"/>
  <c r="C44" i="3"/>
  <c r="C43" i="3"/>
  <c r="C42" i="3"/>
  <c r="C41" i="3"/>
  <c r="C34" i="3"/>
  <c r="C15" i="3"/>
  <c r="C10" i="3"/>
  <c r="C9" i="3"/>
  <c r="C8" i="3"/>
  <c r="C7" i="3"/>
  <c r="C6" i="3"/>
  <c r="C5" i="3"/>
  <c r="C54" i="3"/>
  <c r="C53" i="3"/>
  <c r="C51" i="3"/>
  <c r="C49" i="3"/>
  <c r="C24" i="3"/>
  <c r="C23" i="3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U34" i="2" s="1"/>
  <c r="V34" i="2" s="1"/>
  <c r="T35" i="2"/>
  <c r="U35" i="2" s="1"/>
  <c r="V35" i="2" s="1"/>
  <c r="T36" i="2"/>
  <c r="U36" i="2" s="1"/>
  <c r="V36" i="2" s="1"/>
  <c r="T37" i="2"/>
  <c r="U37" i="2" s="1"/>
  <c r="V37" i="2" s="1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15" i="2"/>
  <c r="T16" i="2"/>
  <c r="T17" i="2"/>
  <c r="T18" i="2"/>
  <c r="T19" i="2"/>
  <c r="U42" i="4" l="1"/>
  <c r="V44" i="4"/>
  <c r="U67" i="4"/>
  <c r="U69" i="4"/>
  <c r="W69" i="4" s="1"/>
  <c r="U29" i="4"/>
  <c r="U46" i="4"/>
  <c r="V67" i="4"/>
  <c r="V54" i="4"/>
  <c r="V36" i="4"/>
  <c r="V34" i="4"/>
  <c r="V35" i="4"/>
  <c r="V48" i="4"/>
  <c r="V58" i="4"/>
  <c r="V62" i="4"/>
  <c r="V66" i="4"/>
  <c r="U33" i="4"/>
  <c r="U38" i="4"/>
  <c r="U23" i="4"/>
  <c r="U27" i="4"/>
  <c r="V37" i="4"/>
  <c r="U53" i="4"/>
  <c r="U22" i="4"/>
  <c r="U39" i="4"/>
  <c r="U18" i="4"/>
  <c r="U20" i="4"/>
  <c r="U24" i="4"/>
  <c r="U56" i="4"/>
  <c r="U60" i="4"/>
  <c r="U17" i="4"/>
  <c r="U21" i="4"/>
  <c r="U25" i="4"/>
  <c r="U40" i="4"/>
  <c r="U49" i="4"/>
  <c r="U51" i="4"/>
  <c r="U52" i="4"/>
  <c r="U55" i="4"/>
  <c r="U57" i="4"/>
  <c r="U15" i="4"/>
  <c r="V15" i="4" s="1"/>
  <c r="U26" i="4"/>
  <c r="U31" i="4"/>
  <c r="U41" i="4"/>
  <c r="U43" i="4"/>
  <c r="W43" i="4" s="1"/>
  <c r="U59" i="4"/>
  <c r="U61" i="4"/>
  <c r="U64" i="4"/>
  <c r="U28" i="4"/>
  <c r="U19" i="4"/>
  <c r="U30" i="4"/>
  <c r="U32" i="4"/>
  <c r="V45" i="4"/>
  <c r="U47" i="4"/>
  <c r="U50" i="4"/>
  <c r="U63" i="4"/>
  <c r="U65" i="4"/>
  <c r="U68" i="4"/>
  <c r="W68" i="4" s="1"/>
  <c r="U16" i="4"/>
  <c r="V16" i="4" s="1"/>
  <c r="C4" i="3"/>
  <c r="C11" i="3"/>
  <c r="C12" i="3"/>
  <c r="C13" i="3"/>
  <c r="C14" i="3"/>
  <c r="C16" i="3"/>
  <c r="C17" i="3"/>
  <c r="C18" i="3"/>
  <c r="C19" i="3"/>
  <c r="C20" i="3"/>
  <c r="C21" i="3"/>
  <c r="C22" i="3"/>
  <c r="C25" i="3"/>
  <c r="C29" i="3"/>
  <c r="C32" i="3"/>
  <c r="C35" i="3"/>
  <c r="C36" i="3"/>
  <c r="C37" i="3"/>
  <c r="C38" i="3"/>
  <c r="C39" i="3"/>
  <c r="C40" i="3"/>
  <c r="C45" i="3"/>
  <c r="C46" i="3"/>
  <c r="C47" i="3"/>
  <c r="C48" i="3"/>
  <c r="C55" i="3"/>
  <c r="C56" i="3"/>
  <c r="C3" i="3"/>
  <c r="C2" i="3"/>
  <c r="V69" i="4" l="1"/>
  <c r="W38" i="4"/>
  <c r="W17" i="4"/>
  <c r="V29" i="4"/>
  <c r="W29" i="4"/>
  <c r="W22" i="4"/>
  <c r="W62" i="4"/>
  <c r="W58" i="4"/>
  <c r="W52" i="4"/>
  <c r="V63" i="4"/>
  <c r="V32" i="4"/>
  <c r="V64" i="4"/>
  <c r="V41" i="4"/>
  <c r="W41" i="4"/>
  <c r="V57" i="4"/>
  <c r="V49" i="4"/>
  <c r="V17" i="4"/>
  <c r="V20" i="4"/>
  <c r="V53" i="4"/>
  <c r="V23" i="4"/>
  <c r="V50" i="4"/>
  <c r="W50" i="4"/>
  <c r="V30" i="4"/>
  <c r="V61" i="4"/>
  <c r="V31" i="4"/>
  <c r="V55" i="4"/>
  <c r="V40" i="4"/>
  <c r="V60" i="4"/>
  <c r="V18" i="4"/>
  <c r="V38" i="4"/>
  <c r="V42" i="4"/>
  <c r="V68" i="4"/>
  <c r="V47" i="4"/>
  <c r="V19" i="4"/>
  <c r="V59" i="4"/>
  <c r="V26" i="4"/>
  <c r="V52" i="4"/>
  <c r="V25" i="4"/>
  <c r="V56" i="4"/>
  <c r="V39" i="4"/>
  <c r="V33" i="4"/>
  <c r="V65" i="4"/>
  <c r="V28" i="4"/>
  <c r="V43" i="4"/>
  <c r="V51" i="4"/>
  <c r="V21" i="4"/>
  <c r="V24" i="4"/>
  <c r="V22" i="4"/>
  <c r="V27" i="4"/>
  <c r="W15" i="4"/>
  <c r="T21" i="2"/>
  <c r="T20" i="2"/>
  <c r="O69" i="2"/>
  <c r="O68" i="2"/>
  <c r="O64" i="2"/>
  <c r="O63" i="2"/>
  <c r="O61" i="2"/>
  <c r="O60" i="2"/>
  <c r="O59" i="2"/>
  <c r="O58" i="2"/>
  <c r="O57" i="2"/>
  <c r="O56" i="2"/>
  <c r="O55" i="2"/>
  <c r="O54" i="2"/>
  <c r="O51" i="2"/>
  <c r="O50" i="2"/>
  <c r="O49" i="2"/>
  <c r="O48" i="2"/>
  <c r="O47" i="2"/>
  <c r="O46" i="2"/>
  <c r="O45" i="2"/>
  <c r="O44" i="2"/>
  <c r="O42" i="2"/>
  <c r="O40" i="2"/>
  <c r="O39" i="2"/>
  <c r="O38" i="2"/>
  <c r="O27" i="2"/>
  <c r="O21" i="2"/>
  <c r="J54" i="2"/>
  <c r="U54" i="2" s="1"/>
  <c r="V54" i="2" s="1"/>
  <c r="J55" i="2"/>
  <c r="U55" i="2" s="1"/>
  <c r="V55" i="2" s="1"/>
  <c r="J56" i="2"/>
  <c r="U56" i="2" s="1"/>
  <c r="V56" i="2" s="1"/>
  <c r="J57" i="2"/>
  <c r="U57" i="2" s="1"/>
  <c r="V57" i="2" s="1"/>
  <c r="O34" i="2"/>
  <c r="J45" i="2" l="1"/>
  <c r="U45" i="2" s="1"/>
  <c r="V45" i="2" s="1"/>
  <c r="J44" i="2"/>
  <c r="U44" i="2" s="1"/>
  <c r="V44" i="2" s="1"/>
  <c r="J42" i="2"/>
  <c r="U42" i="2" s="1"/>
  <c r="V42" i="2" s="1"/>
  <c r="J27" i="2" l="1"/>
  <c r="U27" i="2" s="1"/>
  <c r="V27" i="2" s="1"/>
  <c r="O20" i="2"/>
  <c r="J20" i="2"/>
  <c r="U20" i="2" s="1"/>
  <c r="V20" i="2" s="1"/>
  <c r="J69" i="2" l="1"/>
  <c r="U69" i="2" s="1"/>
  <c r="V69" i="2" s="1"/>
  <c r="J68" i="2"/>
  <c r="U68" i="2" s="1"/>
  <c r="V68" i="2" s="1"/>
  <c r="O67" i="2"/>
  <c r="J67" i="2"/>
  <c r="U67" i="2" s="1"/>
  <c r="V67" i="2" s="1"/>
  <c r="O66" i="2"/>
  <c r="J66" i="2"/>
  <c r="U66" i="2" s="1"/>
  <c r="V66" i="2" s="1"/>
  <c r="O65" i="2"/>
  <c r="J65" i="2"/>
  <c r="U65" i="2" s="1"/>
  <c r="V65" i="2" s="1"/>
  <c r="J64" i="2"/>
  <c r="U64" i="2" s="1"/>
  <c r="V64" i="2" s="1"/>
  <c r="J63" i="2"/>
  <c r="U63" i="2" s="1"/>
  <c r="V63" i="2" s="1"/>
  <c r="O62" i="2"/>
  <c r="J62" i="2"/>
  <c r="U62" i="2" s="1"/>
  <c r="V62" i="2" s="1"/>
  <c r="J61" i="2"/>
  <c r="U61" i="2" s="1"/>
  <c r="V61" i="2" s="1"/>
  <c r="J60" i="2"/>
  <c r="U60" i="2" s="1"/>
  <c r="V60" i="2" s="1"/>
  <c r="J59" i="2"/>
  <c r="U59" i="2" s="1"/>
  <c r="V59" i="2" s="1"/>
  <c r="J58" i="2"/>
  <c r="U58" i="2" s="1"/>
  <c r="V58" i="2" s="1"/>
  <c r="J53" i="2"/>
  <c r="U53" i="2" s="1"/>
  <c r="V53" i="2" s="1"/>
  <c r="J52" i="2"/>
  <c r="U52" i="2" s="1"/>
  <c r="V52" i="2" s="1"/>
  <c r="J51" i="2"/>
  <c r="U51" i="2" s="1"/>
  <c r="V51" i="2" s="1"/>
  <c r="J50" i="2"/>
  <c r="U50" i="2" s="1"/>
  <c r="V50" i="2" s="1"/>
  <c r="J49" i="2"/>
  <c r="U49" i="2" s="1"/>
  <c r="V49" i="2" s="1"/>
  <c r="J48" i="2"/>
  <c r="U48" i="2" s="1"/>
  <c r="V48" i="2" s="1"/>
  <c r="J47" i="2"/>
  <c r="U47" i="2" s="1"/>
  <c r="V47" i="2" s="1"/>
  <c r="J46" i="2"/>
  <c r="U46" i="2" s="1"/>
  <c r="V46" i="2" s="1"/>
  <c r="O43" i="2"/>
  <c r="J43" i="2"/>
  <c r="U43" i="2" s="1"/>
  <c r="V43" i="2" s="1"/>
  <c r="O41" i="2"/>
  <c r="J41" i="2"/>
  <c r="U41" i="2" s="1"/>
  <c r="V41" i="2" s="1"/>
  <c r="J40" i="2"/>
  <c r="U40" i="2" s="1"/>
  <c r="V40" i="2" s="1"/>
  <c r="J39" i="2"/>
  <c r="U39" i="2" s="1"/>
  <c r="V39" i="2" s="1"/>
  <c r="J38" i="2"/>
  <c r="U38" i="2" s="1"/>
  <c r="V38" i="2" s="1"/>
  <c r="O33" i="2"/>
  <c r="J33" i="2"/>
  <c r="U33" i="2" s="1"/>
  <c r="V33" i="2" s="1"/>
  <c r="O32" i="2"/>
  <c r="J32" i="2"/>
  <c r="U32" i="2" s="1"/>
  <c r="V32" i="2" s="1"/>
  <c r="O31" i="2"/>
  <c r="J31" i="2"/>
  <c r="U31" i="2" s="1"/>
  <c r="V31" i="2" s="1"/>
  <c r="O30" i="2"/>
  <c r="J30" i="2"/>
  <c r="U30" i="2" s="1"/>
  <c r="V30" i="2" s="1"/>
  <c r="O29" i="2"/>
  <c r="J29" i="2"/>
  <c r="U29" i="2" s="1"/>
  <c r="V29" i="2" s="1"/>
  <c r="O28" i="2"/>
  <c r="J28" i="2"/>
  <c r="U28" i="2" s="1"/>
  <c r="V28" i="2" s="1"/>
  <c r="O26" i="2"/>
  <c r="J26" i="2"/>
  <c r="U26" i="2" s="1"/>
  <c r="V26" i="2" s="1"/>
  <c r="O25" i="2"/>
  <c r="J25" i="2"/>
  <c r="U25" i="2" s="1"/>
  <c r="V25" i="2" s="1"/>
  <c r="O24" i="2"/>
  <c r="J24" i="2"/>
  <c r="U24" i="2" s="1"/>
  <c r="V24" i="2" s="1"/>
  <c r="O23" i="2"/>
  <c r="J23" i="2"/>
  <c r="U23" i="2" s="1"/>
  <c r="V23" i="2" s="1"/>
  <c r="O22" i="2"/>
  <c r="J22" i="2"/>
  <c r="U22" i="2" s="1"/>
  <c r="V22" i="2" s="1"/>
  <c r="J21" i="2"/>
  <c r="U21" i="2" s="1"/>
  <c r="V21" i="2" s="1"/>
  <c r="O19" i="2"/>
  <c r="J19" i="2"/>
  <c r="U19" i="2" s="1"/>
  <c r="V19" i="2" s="1"/>
  <c r="O18" i="2"/>
  <c r="J18" i="2"/>
  <c r="U18" i="2" s="1"/>
  <c r="V18" i="2" s="1"/>
  <c r="O17" i="2"/>
  <c r="J17" i="2"/>
  <c r="U17" i="2" s="1"/>
  <c r="V17" i="2" s="1"/>
  <c r="O16" i="2"/>
  <c r="J16" i="2"/>
  <c r="U16" i="2" s="1"/>
  <c r="V16" i="2" s="1"/>
  <c r="O15" i="2"/>
  <c r="J15" i="2"/>
  <c r="U15" i="2" s="1"/>
  <c r="V15" i="2" s="1"/>
  <c r="V46" i="4"/>
  <c r="W4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Francy Milena López García</author>
    <author>tc={033E1800-8252-48C5-9E31-074B151BA5DC}</author>
    <author>tc={D1D54CD8-E345-408E-B11F-74A226A33B00}</author>
    <author>tc={BA4F33C6-8A9D-44BE-8BC2-6F12B199C737}</author>
    <author>Sistema Integrado de Gestión</author>
  </authors>
  <commentList>
    <comment ref="C5" authorId="0" shapeId="0" xr:uid="{3105A76A-1329-4BEC-9E75-F58D1EF42466}">
      <text>
        <r>
          <rPr>
            <sz val="9"/>
            <color indexed="81"/>
            <rFont val="Tahoma"/>
            <family val="2"/>
          </rPr>
          <t>Indicar el año de vigencia del POA</t>
        </r>
      </text>
    </comment>
    <comment ref="A7" authorId="1" shapeId="0" xr:uid="{033E1800-8252-48C5-9E31-074B151BA5D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Indicar la fecha de aprobación de la modificación al POA</t>
      </text>
    </comment>
    <comment ref="D7" authorId="2" shapeId="0" xr:uid="{D1D54CD8-E345-408E-B11F-74A226A33B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Relacionar el o los cambios realizados al POA</t>
      </text>
    </comment>
    <comment ref="AC7" authorId="3" shapeId="0" xr:uid="{BA4F33C6-8A9D-44BE-8BC2-6F12B199C73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Indicar el número del acta del Comité Institucional de Gestión y Desempeño en la cual se aprobó la modificación del POA</t>
      </text>
    </comment>
    <comment ref="A13" authorId="4" shapeId="0" xr:uid="{00000000-0006-0000-0000-000001000000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Escriba el nombre del proceso de gestión.</t>
        </r>
      </text>
    </comment>
    <comment ref="B13" authorId="4" shapeId="0" xr:uid="{00000000-0006-0000-0000-000002000000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Escriba la meta del Plan de Desarrollo Distrital al que corresponde al proyecto de inversión asociado al proceso. </t>
        </r>
      </text>
    </comment>
    <comment ref="C13" authorId="4" shapeId="0" xr:uid="{00000000-0006-0000-0000-000003000000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 Relacione la Meta del Plan de Acción de la entidad, referente a la columna anterior.</t>
        </r>
      </text>
    </comment>
    <comment ref="D13" authorId="4" shapeId="0" xr:uid="{00000000-0006-0000-0000-000004000000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Describa la actividad que se compromete a realizar. Tenga en cuenta que el POA no se puede modificar posteriormente.</t>
        </r>
      </text>
    </comment>
    <comment ref="E13" authorId="4" shapeId="0" xr:uid="{00000000-0006-0000-0000-000005000000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Escriba el (los) cargo(s) de la(s) persona(s) responsable(s) de realizar la actividad.</t>
        </r>
      </text>
    </comment>
    <comment ref="T13" authorId="4" shapeId="0" xr:uid="{00000000-0006-0000-0000-000006000000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Esta casilla estará formulada. Corresponde al avance total de la actividad.</t>
        </r>
      </text>
    </comment>
    <comment ref="U13" authorId="4" shapeId="0" xr:uid="{00000000-0006-0000-0000-000007000000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Esta casilla estará formulada. Corresponde al avance total de la actividad en porcentaje de acuerdo a lo proyectado.</t>
        </r>
      </text>
    </comment>
    <comment ref="V13" authorId="4" shapeId="0" xr:uid="{00000000-0006-0000-0000-000008000000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Esta casilla estará formulada. Corresponde al avance total de la actividad de acuerdo a la ponderación proyectada.</t>
        </r>
      </text>
    </comment>
    <comment ref="AI13" authorId="4" shapeId="0" xr:uid="{00000000-0006-0000-0000-00000C000000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Las modificaciones al POA  deben estar aprobadas mediante Comité directivo. Consulte el IN-DIP-02-02 Instructivo para diligenciar el POA para realizar los ajustes que se requieran. </t>
        </r>
      </text>
    </comment>
    <comment ref="F14" authorId="4" shapeId="0" xr:uid="{00000000-0006-0000-0000-00000D000000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Defina una ponderación de la actividad sobre el 100% del proceso.</t>
        </r>
      </text>
    </comment>
    <comment ref="G14" authorId="4" shapeId="0" xr:uid="{00000000-0006-0000-0000-00000E000000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Esta columna la diligencia la OAP</t>
        </r>
      </text>
    </comment>
    <comment ref="H14" authorId="4" shapeId="0" xr:uid="{00000000-0006-0000-0000-00000F000000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Escoja entre: Sumatoria, Demanda, Constante. Ver Instructivo IN-DIP-02-02 </t>
        </r>
      </text>
    </comment>
    <comment ref="I14" authorId="4" shapeId="0" xr:uid="{00000000-0006-0000-0000-000010000000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Defina la Unidad en la que se medirá el avance de ejecución de la actividad.</t>
        </r>
      </text>
    </comment>
    <comment ref="J14" authorId="4" shapeId="0" xr:uid="{00000000-0006-0000-0000-000011000000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Defina la cantidad de acuerdo a la unidad de medida definida, a ejecutar en el año.</t>
        </r>
      </text>
    </comment>
    <comment ref="K14" authorId="4" shapeId="0" xr:uid="{00000000-0006-0000-0000-000012000000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Relacione la proyección del avance de la actividad para el primer trimestre.</t>
        </r>
      </text>
    </comment>
    <comment ref="L14" authorId="4" shapeId="0" xr:uid="{00000000-0006-0000-0000-000013000000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Relacione la proyección del avance de la actividad para el segundo trimestre</t>
        </r>
      </text>
    </comment>
    <comment ref="M14" authorId="4" shapeId="0" xr:uid="{00000000-0006-0000-0000-000014000000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Relacione la proyección del avance de la actividad para el tercer trimestre.</t>
        </r>
      </text>
    </comment>
    <comment ref="N14" authorId="4" shapeId="0" xr:uid="{00000000-0006-0000-0000-000015000000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Relacione la proyección del avance de la actividad para el cuarto trimestre.</t>
        </r>
      </text>
    </comment>
    <comment ref="O14" authorId="4" shapeId="0" xr:uid="{00000000-0006-0000-0000-000016000000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Esta columna solamente se diligencia para las metas por demanda. Digite cuántas solicitudes o casos se han presentado de manera acumulada en el año. Por ejemplo: Si en el 1er trimestre fueron 12 casos, digita 12; Si en el 2do trimestre fueron 18, digita 30, porque es el acumulado.</t>
        </r>
      </text>
    </comment>
    <comment ref="P14" authorId="4" shapeId="0" xr:uid="{00000000-0006-0000-0000-000017000000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Relacione el avance de la actividad para el primer trimestre.</t>
        </r>
      </text>
    </comment>
    <comment ref="Q14" authorId="4" shapeId="0" xr:uid="{00000000-0006-0000-0000-000018000000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Relacione el avance de la actividad para el segundo trimestre.</t>
        </r>
      </text>
    </comment>
    <comment ref="R14" authorId="4" shapeId="0" xr:uid="{00000000-0006-0000-0000-000019000000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Relacione el avance de la actividad para el tercer trimestre.</t>
        </r>
      </text>
    </comment>
    <comment ref="S14" authorId="4" shapeId="0" xr:uid="{00000000-0006-0000-0000-00001A000000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Relacione el avance de la actividad para el cuarto trimestre.</t>
        </r>
      </text>
    </comment>
    <comment ref="W14" authorId="4" shapeId="0" xr:uid="{00000000-0006-0000-0000-000009000000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Relacione el documento y su ubicación donde se pueda evidenciar la ejecución de la actividad. Pueden ser expedientes, links, documentos, etc.</t>
        </r>
      </text>
    </comment>
    <comment ref="X14" authorId="4" shapeId="0" xr:uid="{00000000-0006-0000-0000-00000A000000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Relacione los logros alcanzados para el proceso y/o la entidad con la ejecución de la actividad.</t>
        </r>
      </text>
    </comment>
    <comment ref="Y14" authorId="4" shapeId="0" xr:uid="{00000000-0006-0000-0000-00000B000000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Relacione las dificultades presentadas para la ejecución de la actividad. Si no logró cumplir la meta proyectada para un periodo, en esta casilla explique el por qué.</t>
        </r>
      </text>
    </comment>
    <comment ref="Z14" authorId="4" shapeId="0" xr:uid="{B268B266-6969-4B5A-8EC6-3CF4EA899430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Relacione el documento y su ubicación donde se pueda evidenciar la ejecución de la actividad. Pueden ser expedientes, links, documentos, etc.</t>
        </r>
      </text>
    </comment>
    <comment ref="AA14" authorId="4" shapeId="0" xr:uid="{478D627B-F9CA-4FA2-A2B9-3A62AA786805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Relacione los logros alcanzados para el proceso y/o la entidad con la ejecución de la actividad.</t>
        </r>
      </text>
    </comment>
    <comment ref="AB14" authorId="4" shapeId="0" xr:uid="{19EE3245-719A-4369-BA3A-2627798F1947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Relacione las dificultades presentadas para la ejecución de la actividad. Si no logró cumplir la meta proyectada para un periodo, en esta casilla explique el por qué.</t>
        </r>
      </text>
    </comment>
    <comment ref="AC14" authorId="4" shapeId="0" xr:uid="{AEDB7AC8-94A4-4589-BB28-3355AF15CA5F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Relacione el documento y su ubicación donde se pueda evidenciar la ejecución de la actividad. Pueden ser expedientes, links, documentos, etc.</t>
        </r>
      </text>
    </comment>
    <comment ref="AD14" authorId="4" shapeId="0" xr:uid="{2E727196-B5B8-457C-8838-EEA8BD843279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Relacione los logros alcanzados para el proceso y/o la entidad con la ejecución de la actividad.</t>
        </r>
      </text>
    </comment>
    <comment ref="AE14" authorId="4" shapeId="0" xr:uid="{AD631A9A-1D49-423E-B862-D65044075FCD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Relacione las dificultades presentadas para la ejecución de la actividad. Si no logró cumplir la meta proyectada para un periodo, en esta casilla explique el por qué.</t>
        </r>
      </text>
    </comment>
    <comment ref="AF14" authorId="4" shapeId="0" xr:uid="{8B32D045-1C24-4C4D-8F07-2612D4FDD143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Relacione el documento y su ubicación donde se pueda evidenciar la ejecución de la actividad. Pueden ser expedientes, links, documentos, etc.</t>
        </r>
      </text>
    </comment>
    <comment ref="AG14" authorId="4" shapeId="0" xr:uid="{17B9E6AF-F067-43E3-8111-8DF6B540E247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Relacione los logros alcanzados para el proceso y/o la entidad con la ejecución de la actividad.</t>
        </r>
      </text>
    </comment>
    <comment ref="AH14" authorId="4" shapeId="0" xr:uid="{7085FC0B-BAC0-4ECA-A84D-D434480949F0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Relacione las dificultades presentadas para la ejecución de la actividad. Si no logró cumplir la meta proyectada para un periodo, en esta casilla explique el por qué.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Francy Milena López García</author>
    <author>tc={6CD22A1D-0CFB-47AC-B707-AB2C6676FD3E}</author>
    <author>tc={A0E560ED-5085-4A20-A0B0-298AF67280B7}</author>
    <author>tc={15924158-F955-4758-9137-13EF9A011293}</author>
    <author>Sistema Integrado de Gestión</author>
  </authors>
  <commentList>
    <comment ref="C5" authorId="0" shapeId="0" xr:uid="{EEC606E0-A36A-459B-95CC-457FE9EB5EF7}">
      <text>
        <r>
          <rPr>
            <sz val="9"/>
            <color indexed="81"/>
            <rFont val="Tahoma"/>
            <family val="2"/>
          </rPr>
          <t>Indicar el año de vigencia del POA</t>
        </r>
      </text>
    </comment>
    <comment ref="A7" authorId="1" shapeId="0" xr:uid="{6CD22A1D-0CFB-47AC-B707-AB2C6676FD3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Indicar la fecha de aprobación de la modificación al POA</t>
      </text>
    </comment>
    <comment ref="D7" authorId="2" shapeId="0" xr:uid="{A0E560ED-5085-4A20-A0B0-298AF67280B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Relacionar el o los cambios realizados al POA</t>
      </text>
    </comment>
    <comment ref="AD7" authorId="3" shapeId="0" xr:uid="{15924158-F955-4758-9137-13EF9A01129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Indicar el número del acta del Comité Institucional de Gestión y Desempeño en la cual se aprobó la modificación del POA</t>
      </text>
    </comment>
    <comment ref="A13" authorId="4" shapeId="0" xr:uid="{CB04EA84-40DD-47B3-AA5C-B61F6F86B620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Escriba el nombre del proceso de gestión.</t>
        </r>
      </text>
    </comment>
    <comment ref="B13" authorId="4" shapeId="0" xr:uid="{AB2C2A96-CE0B-4B7C-A942-4C19A8E88929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Escriba la meta del Plan de Desarrollo Distrital al que corresponde al proyecto de inversión asociado al proceso. </t>
        </r>
      </text>
    </comment>
    <comment ref="C13" authorId="4" shapeId="0" xr:uid="{1083E93F-15EC-4617-AF80-F2A94A9968FA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 Relacione la Meta del Plan de Acción de la entidad, referente a la columna anterior.</t>
        </r>
      </text>
    </comment>
    <comment ref="D13" authorId="4" shapeId="0" xr:uid="{83C55E20-DE83-4FAE-82E7-21C068774A10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Describa la actividad que se compromete a realizar. Tenga en cuenta que el POA no se puede modificar posteriormente.</t>
        </r>
      </text>
    </comment>
    <comment ref="E13" authorId="4" shapeId="0" xr:uid="{9BAC7D89-7E54-4141-A0F4-418C0944F71D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Escriba el (los) cargo(s) de la(s) persona(s) responsable(s) de realizar la actividad.</t>
        </r>
      </text>
    </comment>
    <comment ref="T13" authorId="4" shapeId="0" xr:uid="{F511EC88-AF73-43ED-809D-D6685A480533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Esta casilla estará formulada. Corresponde al avance total de la actividad.</t>
        </r>
      </text>
    </comment>
    <comment ref="AJ13" authorId="4" shapeId="0" xr:uid="{5EE21E1D-88C0-4658-BE07-20D450721589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Las modificaciones al POA  deben estar aprobadas mediante Comité directivo. Consulte el IN-DIP-02-02 Instructivo para diligenciar el POA para realizar los ajustes que se requieran. </t>
        </r>
      </text>
    </comment>
    <comment ref="F14" authorId="4" shapeId="0" xr:uid="{9B1037DC-543C-4917-9DE1-BC06C30AC191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Defina una ponderación de la actividad sobre el 100% del proceso.</t>
        </r>
      </text>
    </comment>
    <comment ref="G14" authorId="4" shapeId="0" xr:uid="{FFD9D7D1-89F0-4383-802E-4DA522E7C836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Esta columna la diligencia la OAP</t>
        </r>
      </text>
    </comment>
    <comment ref="J14" authorId="4" shapeId="0" xr:uid="{414867C9-8A1A-48FF-A2A3-641D78EBBE53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Defina la cantidad de acuerdo a la unidad de medida definida, a ejecutar en el año.</t>
        </r>
      </text>
    </comment>
    <comment ref="K14" authorId="4" shapeId="0" xr:uid="{683CC8EF-76AA-42C6-8582-1764B17A7F1D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Relacione la proyección del avance de la actividad para el primer trimestre.</t>
        </r>
      </text>
    </comment>
    <comment ref="L14" authorId="4" shapeId="0" xr:uid="{1A3E8FF8-858C-4770-A4AC-3D414428E374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Relacione la proyección del avance de la actividad para el segundo trimestre</t>
        </r>
      </text>
    </comment>
    <comment ref="M14" authorId="4" shapeId="0" xr:uid="{AA9004C2-47FA-4D89-8989-4D96E31D9DC0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Relacione la proyección del avance de la actividad para el tercer trimestre.</t>
        </r>
      </text>
    </comment>
    <comment ref="N14" authorId="4" shapeId="0" xr:uid="{C58CED10-B581-49D5-9DF9-FBF78AEFCF07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Relacione la proyección del avance de la actividad para el cuarto trimestre.</t>
        </r>
      </text>
    </comment>
    <comment ref="O14" authorId="4" shapeId="0" xr:uid="{262A0B05-1F87-4D4D-AF90-1C5DC2F3B2EC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Esta columna solamente se diligencia para las metas por demanda. Digite cuántas solicitudes o casos se han presentado de manera acumulada en el año. Por ejemplo: Si en el 1er trimestre fueron 12 casos, digita 12; Si en el 2do trimestre fueron 18, digita 30, porque es el acumulado.</t>
        </r>
      </text>
    </comment>
    <comment ref="P14" authorId="4" shapeId="0" xr:uid="{E118730B-AD9B-4930-B477-76557A2881F7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Relacione el avance de la actividad para el primer trimestre.</t>
        </r>
      </text>
    </comment>
    <comment ref="Q14" authorId="4" shapeId="0" xr:uid="{7170CDD7-70DF-420A-BF9A-5A3F9DC7E618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Relacione el avance de la actividad para el segundo trimestre.</t>
        </r>
      </text>
    </comment>
    <comment ref="R14" authorId="4" shapeId="0" xr:uid="{26F62AD3-DD70-4E02-9AFB-71E43D660F3A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Relacione el avance de la actividad para el tercer trimestre.</t>
        </r>
      </text>
    </comment>
    <comment ref="S14" authorId="4" shapeId="0" xr:uid="{0292E6FA-F32A-4F2F-AE16-EDB486A3FD64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Relacione el avance de la actividad para el cuarto trimestre.</t>
        </r>
      </text>
    </comment>
    <comment ref="X14" authorId="4" shapeId="0" xr:uid="{41D6A663-EB54-4047-81FE-F6AD26B63BD6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Relacione el documento y su ubicación donde se pueda evidenciar la ejecución de la actividad. Pueden ser expedientes, links, documentos, etc.</t>
        </r>
      </text>
    </comment>
    <comment ref="Y14" authorId="4" shapeId="0" xr:uid="{D677EED3-E7E3-4908-963C-E80FE77A8770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Relacione los logros alcanzados para el proceso y/o la entidad con la ejecución de la actividad.</t>
        </r>
      </text>
    </comment>
    <comment ref="Z14" authorId="4" shapeId="0" xr:uid="{F5090DC8-57A4-4CBD-AC06-E8A688C4A122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Relacione las dificultades presentadas para la ejecución de la actividad. Si no logró cumplir la meta proyectada para un periodo, en esta casilla explique el por qué.</t>
        </r>
      </text>
    </comment>
    <comment ref="AA14" authorId="4" shapeId="0" xr:uid="{93822933-C84A-45BB-864C-4608E70F5C52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Relacione el documento y su ubicación donde se pueda evidenciar la ejecución de la actividad. Pueden ser expedientes, links, documentos, etc.</t>
        </r>
      </text>
    </comment>
    <comment ref="AB14" authorId="4" shapeId="0" xr:uid="{DF3A60F8-11CA-4256-9D0A-13684F0ECE32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Relacione los logros alcanzados para el proceso y/o la entidad con la ejecución de la actividad.</t>
        </r>
      </text>
    </comment>
    <comment ref="AC14" authorId="4" shapeId="0" xr:uid="{AD3D0DE1-70F0-42B4-84B3-33016E764A48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Relacione las dificultades presentadas para la ejecución de la actividad. Si no logró cumplir la meta proyectada para un periodo, en esta casilla explique el por qué.</t>
        </r>
      </text>
    </comment>
    <comment ref="AD14" authorId="4" shapeId="0" xr:uid="{92B58E91-8B7C-4C4E-B4AC-1E2249A654F7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Relacione el documento y su ubicación donde se pueda evidenciar la ejecución de la actividad. Pueden ser expedientes, links, documentos, etc.</t>
        </r>
      </text>
    </comment>
    <comment ref="AE14" authorId="4" shapeId="0" xr:uid="{B099C554-1B49-4658-AEB6-862AE0A63878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Relacione los logros alcanzados para el proceso y/o la entidad con la ejecución de la actividad.</t>
        </r>
      </text>
    </comment>
    <comment ref="AF14" authorId="4" shapeId="0" xr:uid="{04DD8047-C60D-456F-8A2A-F2F06BCD7FC3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Relacione las dificultades presentadas para la ejecución de la actividad. Si no logró cumplir la meta proyectada para un periodo, en esta casilla explique el por qué.</t>
        </r>
      </text>
    </comment>
    <comment ref="AG14" authorId="4" shapeId="0" xr:uid="{7A1B20B2-5097-4362-BC33-C02666A4D00E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Relacione el documento y su ubicación donde se pueda evidenciar la ejecución de la actividad. Pueden ser expedientes, links, documentos, etc.</t>
        </r>
      </text>
    </comment>
    <comment ref="AH14" authorId="4" shapeId="0" xr:uid="{9C44E9E6-9663-4A9E-A074-A93AA89FBC4E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Relacione los logros alcanzados para el proceso y/o la entidad con la ejecución de la actividad.</t>
        </r>
      </text>
    </comment>
    <comment ref="AI14" authorId="4" shapeId="0" xr:uid="{9A697755-F6D4-441F-9542-06F4A612C711}">
      <text>
        <r>
          <rPr>
            <b/>
            <sz val="9"/>
            <color indexed="81"/>
            <rFont val="Tahoma"/>
            <family val="2"/>
          </rPr>
          <t>Sistema Integrado de Gestión:</t>
        </r>
        <r>
          <rPr>
            <sz val="9"/>
            <color indexed="81"/>
            <rFont val="Tahoma"/>
            <family val="2"/>
          </rPr>
          <t xml:space="preserve">
Relacione las dificultades presentadas para la ejecución de la actividad. Si no logró cumplir la meta proyectada para un periodo, en esta casilla explique el por qué.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<sst xmlns="http://schemas.openxmlformats.org/spreadsheetml/2006/main" count="885" uniqueCount="199">
  <si>
    <t>FT-DIP-02-08</t>
  </si>
  <si>
    <t>Pagina _de _</t>
  </si>
  <si>
    <t>META PLAN DE DESARROLLO DISTRITAL</t>
  </si>
  <si>
    <t xml:space="preserve">ACTIVIDAD </t>
  </si>
  <si>
    <t>PONDERADO %</t>
  </si>
  <si>
    <t>PRIMER TRIMESTRE</t>
  </si>
  <si>
    <t>SEGUNDO TRIMESTRE</t>
  </si>
  <si>
    <t>TERCER TRIMESTRE</t>
  </si>
  <si>
    <t>CUARTO TRIMESTRE</t>
  </si>
  <si>
    <t>RESPONSABLE</t>
  </si>
  <si>
    <t>LOGROS ALCANZADOS</t>
  </si>
  <si>
    <t>META ANUAL</t>
  </si>
  <si>
    <t>UNIDAD DE MEDIDA</t>
  </si>
  <si>
    <t>CANTIDAD</t>
  </si>
  <si>
    <t>CRONOGRAMA</t>
  </si>
  <si>
    <t>PLANEACIÓN DE ACTIVIDADES</t>
  </si>
  <si>
    <t>DEMANDA PRESENTADA EN EL AÑO</t>
  </si>
  <si>
    <t>AVANCE TOTAL</t>
  </si>
  <si>
    <t>FUENTE DE VERIFICACIÓN</t>
  </si>
  <si>
    <t>DIFICULTADES Y MEDIDAS CORRECTIVAS</t>
  </si>
  <si>
    <t>MODIFICACIÓN DE LA ACTIVIDAD / JUSTIFICACIÓN</t>
  </si>
  <si>
    <t>SEGUIMIENTO DE ACTIVIDADES</t>
  </si>
  <si>
    <t>AVANCES</t>
  </si>
  <si>
    <t>TIPO DE META</t>
  </si>
  <si>
    <t>ÁREA</t>
  </si>
  <si>
    <t>IDEP</t>
  </si>
  <si>
    <t>PORCENTAJE DE EJECUCIÓN</t>
  </si>
  <si>
    <t>PROCESO</t>
  </si>
  <si>
    <t>AVANCE DEL PONDERADOR</t>
  </si>
  <si>
    <t>EJECUCIÓN DE ACTIVIDADES</t>
  </si>
  <si>
    <t>Versión:5</t>
  </si>
  <si>
    <t xml:space="preserve">PRIMER TRIMESTRE </t>
  </si>
  <si>
    <t xml:space="preserve">SEGUNDO  TRIMESTRE </t>
  </si>
  <si>
    <t xml:space="preserve">TERCER TRIMESTRE </t>
  </si>
  <si>
    <t xml:space="preserve">CUARTO  TRIMESTRE </t>
  </si>
  <si>
    <t xml:space="preserve"> PLAN OPERATIVO ANUAL (POA) </t>
  </si>
  <si>
    <t>VIGENCIA</t>
  </si>
  <si>
    <t>FECHA DE APROBACIÓN INICIAL</t>
  </si>
  <si>
    <t xml:space="preserve">CONTROL DE CAMBIOS </t>
  </si>
  <si>
    <t>FECHA</t>
  </si>
  <si>
    <t>DESCRIPCIÓN</t>
  </si>
  <si>
    <t>SOPORTE DE LA APROBACIÓN DEL CAMBIO</t>
  </si>
  <si>
    <t>Fecha de Aprobación: 10/11/2020</t>
  </si>
  <si>
    <t>1. DIVULGACIÓN Y COMUNICACIÓN</t>
  </si>
  <si>
    <t>Sumatoria</t>
  </si>
  <si>
    <t>4. INVESTIGACIÓN Y DESARROLLO PEDAGÓGICO</t>
  </si>
  <si>
    <t>Avance en el desarrollo del estudio</t>
  </si>
  <si>
    <t>Implementar 1 estrategia eficaz y efectiva de socialización, divulgación  y gestión del conocimiento derivado de las investigaciones y publicaciones del IDEP y de los docentes del Distrito</t>
  </si>
  <si>
    <t xml:space="preserve">Avance en  las actividades de las  publicaciones realizadas, divulgadas y socializadas </t>
  </si>
  <si>
    <t>Implementar 1 estrategia para el fortalecimiento institucional</t>
  </si>
  <si>
    <t>Realizar una campaña de información a los grupos de interés del IDEP acerca de la gratuidad de los productos y servicios del IDEP, para mejorar los niveles de publicidad de la información del IDEP.</t>
  </si>
  <si>
    <t>Dos envíos masivos (piezas comunicativas) a las bases de datos de grupos de interés del IDEP</t>
  </si>
  <si>
    <t>2. DIRECCIÓN Y PLANEACIÓN</t>
  </si>
  <si>
    <t>Realizar análisis del cumplimiento del Plan de acción del trimestre anterior y presentar resultados en comité directivo.</t>
  </si>
  <si>
    <t>Oficina Asesora de Planeación</t>
  </si>
  <si>
    <t>Plan de acción consolidado y/o con seguimiento</t>
  </si>
  <si>
    <t>Formular, publicar, hacer seguimiento y socializar el Plan Anticorrupción y atención al ciudadano PAAC</t>
  </si>
  <si>
    <t>PAAC formulado y/o con seguimientos</t>
  </si>
  <si>
    <t>Realizar seguimiento a los proyectos de inversión y al Plan Estratégico de Desarrollo Institucional - PEDI. (SEGPLAN)</t>
  </si>
  <si>
    <t>PEDI formulado y/o con seguimientos</t>
  </si>
  <si>
    <t>3. MEJORAMIENTO INTEGRAL Y CONTINUO</t>
  </si>
  <si>
    <t>Matriz de Indicadores</t>
  </si>
  <si>
    <t>Plan de Mejoramiento</t>
  </si>
  <si>
    <t>Plan Operativo Anual</t>
  </si>
  <si>
    <t>Mapa de riesgos</t>
  </si>
  <si>
    <t>Sensibilizaciones</t>
  </si>
  <si>
    <t xml:space="preserve">Por demanda </t>
  </si>
  <si>
    <t>Avance en los Productos:
  - Formulación del plan de acción
  - Seguimiento al plan de acción</t>
  </si>
  <si>
    <t xml:space="preserve">Producir 25 investigaciones socioeducativas para contribuir al cumplimiento de las metas sectoriales de cierre de brechas y de transformación pedagógica en el marco del ODS 4 </t>
  </si>
  <si>
    <t xml:space="preserve">Producir 1 investigación socioeducativa para contribuir al cumplimiento de las metas sectoriales de cierre de brechas y de transformación pedagógica en el marco del ODS 4 </t>
  </si>
  <si>
    <t>Asesora 105-02 (Amanda Cortés)</t>
  </si>
  <si>
    <t>Producir 10 Investigaciones para optimizar la gestión de la información y el conocimiento producido a través de los procesos de seguimiento a la política sectorial para su uso y apropiación por parte de los grupos de interés</t>
  </si>
  <si>
    <t>Producir 1 Investigación para optimizar la gestión de la información y el conocimiento producido a través de los procesos de seguimiento a la política sectorial para su uso y apropiación por parte de los grupos de interés</t>
  </si>
  <si>
    <t>Implementar 1 estrategia para aumentar el nivel de transferencia del conocimiento producido por el IDEP al campo educativo y del sector</t>
  </si>
  <si>
    <t>Implementar 1 estrategia articulada de promoción y apoyo a colectivos, redes, y docentes investigadores e innovadores de los colegios públicos de Bogotá</t>
  </si>
  <si>
    <t>Implementar 1 estrategia de desarrollo pedagógico permanente  y situada, para la investigación, la innovación y la sistematización de las prácticas con  enfoque territorial</t>
  </si>
  <si>
    <t>7. GESTIÓN DOCUMENTAL</t>
  </si>
  <si>
    <t>Aplicar la Tabla de Valoración Documental</t>
  </si>
  <si>
    <t>8. GESTIÓN CONTRACTUAL</t>
  </si>
  <si>
    <t>Gestionar Comités de Contratación y realización oportuna de actas correspondientes.</t>
  </si>
  <si>
    <t>Oficina Asesora Jurídica</t>
  </si>
  <si>
    <t>Comités de contratación y actas realizadas</t>
  </si>
  <si>
    <t>Atender el 100% de las solicitudes radicadas para tramitar procesos de contratación</t>
  </si>
  <si>
    <t>Por demanda</t>
  </si>
  <si>
    <t>9. GESTIÓN JURÍDICA</t>
  </si>
  <si>
    <t>Realizar Comités de Conciliación y realización oportuna de actas correspondientes.</t>
  </si>
  <si>
    <t>Comités de conciliación y actas realizadas</t>
  </si>
  <si>
    <t>Proyectar y elaborar respuestas en los términos de ley a derechos de petición y/o requerimientos radicados</t>
  </si>
  <si>
    <t>Realizar oportunamente las actuaciones correspondientes a la atención de los procesos judiciales y extrajudiciales a favor y en contra del IDEP</t>
  </si>
  <si>
    <t>10. ATENCIÓN AL CIUDADANO</t>
  </si>
  <si>
    <t>Publicar en la página web el IDEP el video de lenguaje de señas del Centro de documentación</t>
  </si>
  <si>
    <t>Subdirectora Académica</t>
  </si>
  <si>
    <t>Divulgación y actualización de calendario con los servicios que ofrece el IDEP en el marco de sus investigaciones y desarrollos pedagógicos</t>
  </si>
  <si>
    <t>Subdirectora Académica y Oficina Asesora de Planeación</t>
  </si>
  <si>
    <t>11. GESTIÓN DE RECURSOS FÍSICOS Y AMBIENTAL</t>
  </si>
  <si>
    <t>Lilia Amparo Correa Moreno - Profesional universitario 219-02 - SAFYCD</t>
  </si>
  <si>
    <t>Porcentaje de avance de ejecución del Plan de Inventario de la vigencia</t>
  </si>
  <si>
    <t>Ejecutar y hacer seguimiento a las actividades formuladas en el plan de acción del Plan Institucional de Gestión Ambiental, lo cual se articula con el Componente de Gestión Ambiental del MIPG.</t>
  </si>
  <si>
    <t>Referente Ambiental
  SAFYCD</t>
  </si>
  <si>
    <t>Porcentaje de avance de ejecución del plan de acción del PIGA</t>
  </si>
  <si>
    <t>Documento actualizado</t>
  </si>
  <si>
    <t>12. GESTIÓN TECNOLÓGICA</t>
  </si>
  <si>
    <t>Actualizar el plan de contingencia tecnológica</t>
  </si>
  <si>
    <t>Área de Sistemas - Oficina Asesora de Planeación</t>
  </si>
  <si>
    <t>Realizar acciones de sensibilización, socialización y control para promover la seguridad de la información</t>
  </si>
  <si>
    <t>Cantidad de sensibilizaciones realizadas</t>
  </si>
  <si>
    <t>Formulación y ejecución del plan de mantenimiento y monitoreo</t>
  </si>
  <si>
    <t>Área de Sistemas</t>
  </si>
  <si>
    <t>Porcentaje de ejecución del PTRSPI</t>
  </si>
  <si>
    <t>Porcentaje de ejecución del PSPI</t>
  </si>
  <si>
    <t>13. GESTIÓN DEL TALENTO HUMANO</t>
  </si>
  <si>
    <t>Formular y ejecutar el Plan de Trabajo Anual de Seguridad y Salud en el Trabajo - SST, el cual aporta a la implementación de la Política de Talento Humano del MIPG.</t>
  </si>
  <si>
    <t>Contratista encargado del SG SST
  SAFYCD</t>
  </si>
  <si>
    <t>Porcentaje de ejecución del Plan de trabajo anual del SST</t>
  </si>
  <si>
    <t>Porcentaje de avance de la compilación de las necesidades y requerimientos y documento compilatorio</t>
  </si>
  <si>
    <t>14. GESTIÓN FINANCIERA</t>
  </si>
  <si>
    <t>Realizar conciliación mensual entre los dos sistemas de información de presupuesto</t>
  </si>
  <si>
    <t>Paulo Leguizamón Vargas - Profesional Especializado Presupuesto</t>
  </si>
  <si>
    <t>Conciliaciones realizadas</t>
  </si>
  <si>
    <t>Coordinar el cierre presupuestal de la vigencia con las áreas tesoral, contable, supervisores de contratos y dependencias responsables de la información presupuestal, teniendo en cuenta que se realiza mes vencido.</t>
  </si>
  <si>
    <t>Realizar conciliación mensual de la información financiera entre Tesorería, Presupuesto y Contabilidad. Teniendo en cuenta que estas conciliaciones se realizan mes vencido.</t>
  </si>
  <si>
    <t>Oswaldo Gómez Lozano - Profesional Especializado Contabilidad 
  Paulo Leguizamón Vargas - Profesional Especializado Presupuesto
  Tesorero(a) General</t>
  </si>
  <si>
    <t>Realizar la publicación trimestral de los estados contables de la entidad en página web y de manera anual en la cartelera de la entidad. Teniendo en cuenta que estos estados contables se realizan trimestre anterior.</t>
  </si>
  <si>
    <t>Oswaldo Gómez Lozano - Profesional Especializado Contabilidad</t>
  </si>
  <si>
    <t>Estados contables publicados</t>
  </si>
  <si>
    <t>Realizar conciliaciones bancarias mensualmente. Teniendo en cuenta que estas conciliaciones se realizan mes vencido.</t>
  </si>
  <si>
    <t>Oswaldo Gómez Lozano - Profesional Especializado Contabilidad 
  Tesorero(a) General</t>
  </si>
  <si>
    <t>15. CONTROL INTERNO DISCIPLINARIO</t>
  </si>
  <si>
    <t>Adelantar campañas y/o sensibilizaciones relacionadas con el control interno disciplinario preventivo en el cumplimiento de los deberes y obligaciones de los funcionarios del IDEP en procura de salvaguardar el patrimonio institucional</t>
  </si>
  <si>
    <t>Contratista Control Interno Disciplinario de la Subdirección Administrativa, Financiera y de Control Disciplinario</t>
  </si>
  <si>
    <t>16. EVALUACIÓN Y CONTROL</t>
  </si>
  <si>
    <t>Ejecutar el Plan Anual de Auditoría de la Oficina de Control Interno.</t>
  </si>
  <si>
    <t>Oficina de Control Interno</t>
  </si>
  <si>
    <t>Porcentaje</t>
  </si>
  <si>
    <t>Formular, ejecutar y hacer seguimiento del Plan de tratamiento de riesgos de seguridad y privacidad de la información 2021</t>
  </si>
  <si>
    <t>Formular, ejecutar y hacer seguimiento del Plan de Seguridad y privacidad de la información 2021</t>
  </si>
  <si>
    <t>Porcentaje de ejecución del PETI</t>
  </si>
  <si>
    <t>Realizar seguimiento a la ejecución de presupuesto de inversión y gastos generales de acuerdo a lo programado en el Plan de adquisiciones y presentar resultados en comité institucional de gestión y desempeño.</t>
  </si>
  <si>
    <t xml:space="preserve">Realizar  la aprobación, publicación y  socialización del  nuevo Plan Estratégico de Desarrollo Institucional - PEDI del IDEP </t>
  </si>
  <si>
    <t>Formular, ejecutar y hacer seguimiento del PETI 2021</t>
  </si>
  <si>
    <t>Realizar análisis del cumplimiento de los indicadores de gestión por proceso del trimestre anterior y presentar resultados en comité institucional de gestión y desempeño.</t>
  </si>
  <si>
    <t>Realizar análisis del cumplimiento del plan de mejoramiento por procesos del trimestre anterior y presentar resultados en comité institucional de gestión y desempeño.</t>
  </si>
  <si>
    <t>Realizar análisis del cumplimiento del Plan Operativo Anual - POA por procesos del trimestre anterior y presentar resultados en comité institucional de gestión y desempeño.</t>
  </si>
  <si>
    <t>Realizar análisis del comportamiento del mapa de riesgos de la entidad, determinando la materialización de los riesgos, del trimestre anterior y presentar resultados en comité institucional de gestión y desempeño.</t>
  </si>
  <si>
    <t>Realizar sensibilizaciones sobre el Sistema de Gestión y/o Modelo Integrado de Planeación y Gestión - MIPG</t>
  </si>
  <si>
    <t>Gestionar oportunamente las solicitudes de creación, modificación o anulación de la documentación del Sistema de gestión -SG.</t>
  </si>
  <si>
    <t>Apoyar la formulación y hacer seguimiento al plan de acción formulado de las políticas del Modelo Integrado de Planeación y Gestión – MIPG, de acuerdo con el alcance definido para la vigencia 2021.</t>
  </si>
  <si>
    <t>Elaborar, ejecutar y hacer seguimiento al Plan de Inventario para el 2021</t>
  </si>
  <si>
    <t>Formular y ejecutar el PIC de la vigencia 2021 con relación a los ejes estratégicos de Inducción, reinducción, necesidades de aprendizaje y líneas programáticas.</t>
  </si>
  <si>
    <t>Formular y ejecutar el Plan de Bienestar e Incentivos de la vigencia 2021 con relación a las áreas de intervención propuestas para la vigencia (actividades deportivas, recreativas y vacacionales; ii Actividades sociales, artísticas y culturales y iii Promoción y prevención de la salud)</t>
  </si>
  <si>
    <t>Wilson Farfán -Profesional Especializado Talento Humano</t>
  </si>
  <si>
    <t>Coordinar actividades relacionadas con anteproyecto vigencia 2022</t>
  </si>
  <si>
    <t>Aprobar  el banco terminológico</t>
  </si>
  <si>
    <t xml:space="preserve">Convalidar con el Archivo General los cambios realizados a las Tablas de Retención Documental del instituto </t>
  </si>
  <si>
    <t>Profesional Especializado Gestión Documental</t>
  </si>
  <si>
    <t>Avance de las actividades planeadas en el marco de la  Estrategia de Comunicación, Divulgación y Gestión del Conocimiento 2021</t>
  </si>
  <si>
    <t xml:space="preserve">Actualizar y publicar el Manual de Atencion al ciudadano del IDEP traducido al lenguaje claro en la pagina web </t>
  </si>
  <si>
    <t>Actualizar  y publicar  la carta del trato digno del IDEP traducida al lenguaje claro  en la página web</t>
  </si>
  <si>
    <t>Implementar 1 estrategia de desarrollo pedagógico permanente y situada, para la investigación, la innovación y la sistematización de las prácticas con enfoque territorial</t>
  </si>
  <si>
    <t>Ejecutar las actividades programadas en el marco de la Estrategia maestros y maestras que inspiran 2020</t>
  </si>
  <si>
    <t>Producir 4 investigación socioeducativa para contribuir al cumplimiento de las metas sectoriales de cierre de brechas y de transformación pedagógica en el marco del ODS 4</t>
  </si>
  <si>
    <t>Desarrollar las actividades programadas en el marco del estudio "Línea de base de condiciones de calidad de educación inicial con enfoque de Atención integral a la Primera Infancia 2020"</t>
  </si>
  <si>
    <t>Desarrollar el estudio "Propuesta para la formulación de iniciativas para el mejoramiento de los entornos educativos 2020“</t>
  </si>
  <si>
    <t>Ejecutar las actividades en el marco del estudio "Cuerpo-arte-formación y territorio desde epistemologías y prácticas decoloniales”</t>
  </si>
  <si>
    <t>Desarrollar el estudio "Investigación en transformaciones pedagógicas 2021"</t>
  </si>
  <si>
    <t>Desarrollar el estudio "Investigación en Política Sectorial 2021: Derecho a la educación".</t>
  </si>
  <si>
    <t>Desarrollar el estudio "Estrategia de transferencia de conocimiento 2021"</t>
  </si>
  <si>
    <t>Desarrollar las actividades programadas en el marco de la Estrategia de promoción y apoyo 2021.</t>
  </si>
  <si>
    <t xml:space="preserve">Ejecutar las actividades programadas en el marco de la Estrategia maestros y maestras que inspiran 2021 </t>
  </si>
  <si>
    <t xml:space="preserve">Asesora 105-02 (Amanda Cortés)
</t>
  </si>
  <si>
    <t>Asesor 105-03 (Luis Miguel Bermúdez)</t>
  </si>
  <si>
    <t>Asesor 105-02 (Alexander Ballén)</t>
  </si>
  <si>
    <t>Realizar las gestiones administrativas que permitan la participación del IDEP con la oferta de 4 empleos en vacancia definitiva en la convocatoria distrital 04 de 2021 con la Comisión Nacional del Servicio Civil</t>
  </si>
  <si>
    <t xml:space="preserve">Asesor 105-02 (Alexander Ballén)
Asesora 105-02 (Amanda Cortés)
</t>
  </si>
  <si>
    <t>Subdirector Académico y el Asesor de la Dirección General</t>
  </si>
  <si>
    <t xml:space="preserve">Asesor 105-03 
Profesional Especializada 222-05 </t>
  </si>
  <si>
    <t>Porcentaje de los derechos de petición y/o requerimientos contestados en términos de ley</t>
  </si>
  <si>
    <t>Porcentaje de los procesos de contratación tramitados</t>
  </si>
  <si>
    <t>Porcentaje del avance inventario de transferencia del archivo Central al Archivo Distrital aprobada en CIGD</t>
  </si>
  <si>
    <t>Porcentaje de avance de la Tabla de Retención documental del proceso misional y sus anexos aprobado</t>
  </si>
  <si>
    <t>Porcentaje de avance del Banco terminológico de tipos, series y subseries documentales aprobado por el CIGD</t>
  </si>
  <si>
    <t>Porcentaje de avance documentos actualizados</t>
  </si>
  <si>
    <t>Porcentaje de seguimientos a la ejecución de presupuesto de inversión y gastos generales realizados</t>
  </si>
  <si>
    <t xml:space="preserve">Porcentaje de avance del PEDI formulado y socializado </t>
  </si>
  <si>
    <t>Porcentaje del número de actuaciones adelantadas correspondientes a los procesos judiciales y extrajudiciales a favor y en contra del IDEP</t>
  </si>
  <si>
    <t>Porcentaje avance en la publicación del video</t>
  </si>
  <si>
    <t>Porcentaje avance en el documento actualizado del manual de atencion al ciudadano en la  web</t>
  </si>
  <si>
    <t>Porcentaje avance en la divulgación del calendario con los servicios que ofrece el IDEP</t>
  </si>
  <si>
    <t>Porcentaje avance de actualización de la carta del trato digno</t>
  </si>
  <si>
    <t xml:space="preserve">Porcentaje avance Plan de mantenimiento </t>
  </si>
  <si>
    <t>Porcentaje avance en el Plan Institucional de Capacitación-PIC</t>
  </si>
  <si>
    <t>Porcentaje avance en el Plan Institucional de Bienestar e incentivos</t>
  </si>
  <si>
    <t>Porcentaje proceso cierre presupuestal</t>
  </si>
  <si>
    <t>Porcentaje anteproyecto de Presupuesto</t>
  </si>
  <si>
    <t>Porcentaje campañas y/o sensibilizaciones realizadas</t>
  </si>
  <si>
    <t>META PLAN DE ACCIÓN
VIGENCIA: 2021</t>
  </si>
  <si>
    <t xml:space="preserve">PROMEDIO </t>
  </si>
  <si>
    <t xml:space="preserve">Producir 5 investigación socioeducativa para contribuir al cumplimiento de las metas sectoriales de cierre de brechas y de transformación pedagógica en el marco del ODS 4 </t>
  </si>
  <si>
    <t>Producir 2 Investigación para optimizar la gestión de la información y el conocimiento producido a través de los procesos de seguimiento a la política sectorial para su uso y apropiación por parte de los grupos de interés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</si>
</sst>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9"/>
      <color indexed="81"/>
      <name val="Tahoma"/>
      <charset val="1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Alignment="0" applyProtection="0"/>
  </cellStyleXfs>
  <cellXfs count="188">
    <xf numFmtId="0" fontId="0" fillId="0" borderId="0" xfId="0"/>
    <xf numFmtId="0" fontId="2" fillId="2" borderId="0" xfId="2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4" xfId="0" applyFont="1" applyFill="1" applyBorder="1"/>
    <xf numFmtId="0" fontId="5" fillId="2" borderId="0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8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5" fillId="2" borderId="15" xfId="0" applyFont="1" applyFill="1" applyBorder="1"/>
    <xf numFmtId="0" fontId="9" fillId="2" borderId="0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justify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1" fillId="0" borderId="4" xfId="0" applyFont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wrapText="1"/>
    </xf>
    <xf numFmtId="0" fontId="11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11" fillId="3" borderId="4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5" fillId="0" borderId="4" xfId="0" quotePrefix="1" applyFont="1" applyBorder="1" applyAlignment="1">
      <alignment horizontal="justify" vertical="center" wrapText="1"/>
    </xf>
    <xf numFmtId="0" fontId="14" fillId="3" borderId="4" xfId="3" applyFill="1" applyBorder="1" applyAlignment="1">
      <alignment vertical="center" wrapText="1"/>
    </xf>
    <xf numFmtId="0" fontId="14" fillId="0" borderId="4" xfId="3" applyBorder="1" applyAlignment="1">
      <alignment horizontal="justify" vertical="center" wrapText="1"/>
    </xf>
    <xf numFmtId="0" fontId="14" fillId="0" borderId="4" xfId="3" applyBorder="1" applyAlignment="1">
      <alignment vertical="center" wrapText="1"/>
    </xf>
    <xf numFmtId="0" fontId="2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justify" vertical="center" wrapText="1"/>
    </xf>
    <xf numFmtId="0" fontId="11" fillId="4" borderId="4" xfId="0" applyFont="1" applyFill="1" applyBorder="1" applyAlignment="1">
      <alignment horizontal="justify" vertical="center" wrapText="1"/>
    </xf>
    <xf numFmtId="0" fontId="2" fillId="2" borderId="0" xfId="2" applyFont="1" applyFill="1" applyBorder="1" applyAlignment="1">
      <alignment horizontal="center" vertical="center"/>
    </xf>
    <xf numFmtId="14" fontId="9" fillId="2" borderId="0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>
      <alignment horizontal="justify" vertical="center" wrapText="1"/>
    </xf>
    <xf numFmtId="0" fontId="2" fillId="2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14" fillId="3" borderId="20" xfId="3" applyFill="1" applyBorder="1" applyAlignment="1">
      <alignment vertical="center" wrapText="1"/>
    </xf>
    <xf numFmtId="0" fontId="11" fillId="2" borderId="20" xfId="0" applyFont="1" applyFill="1" applyBorder="1" applyAlignment="1">
      <alignment horizontal="justify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5" fillId="2" borderId="20" xfId="0" applyFont="1" applyFill="1" applyBorder="1"/>
    <xf numFmtId="0" fontId="11" fillId="3" borderId="20" xfId="0" applyFont="1" applyFill="1" applyBorder="1" applyAlignment="1">
      <alignment vertical="center" wrapText="1"/>
    </xf>
    <xf numFmtId="0" fontId="12" fillId="0" borderId="20" xfId="0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2" borderId="20" xfId="0" applyFont="1" applyFill="1" applyBorder="1" applyAlignment="1">
      <alignment horizontal="justify" vertical="center" wrapText="1"/>
    </xf>
    <xf numFmtId="0" fontId="11" fillId="0" borderId="20" xfId="0" applyFont="1" applyBorder="1" applyAlignment="1">
      <alignment horizontal="justify" vertical="center" wrapText="1"/>
    </xf>
    <xf numFmtId="0" fontId="11" fillId="3" borderId="20" xfId="0" applyFont="1" applyFill="1" applyBorder="1" applyAlignment="1">
      <alignment horizontal="justify" vertical="center" wrapText="1"/>
    </xf>
    <xf numFmtId="0" fontId="11" fillId="0" borderId="28" xfId="0" applyFont="1" applyBorder="1" applyAlignment="1">
      <alignment horizontal="justify" vertical="center" wrapText="1"/>
    </xf>
    <xf numFmtId="0" fontId="5" fillId="0" borderId="28" xfId="0" applyFont="1" applyBorder="1" applyAlignment="1">
      <alignment horizontal="justify" vertical="center" wrapText="1"/>
    </xf>
    <xf numFmtId="0" fontId="5" fillId="0" borderId="32" xfId="0" applyFont="1" applyBorder="1" applyAlignment="1">
      <alignment horizontal="justify" vertical="center" wrapText="1"/>
    </xf>
    <xf numFmtId="0" fontId="11" fillId="0" borderId="32" xfId="0" applyFont="1" applyBorder="1" applyAlignment="1">
      <alignment horizontal="justify" vertical="center" wrapText="1"/>
    </xf>
    <xf numFmtId="0" fontId="5" fillId="3" borderId="28" xfId="0" applyFont="1" applyFill="1" applyBorder="1" applyAlignment="1">
      <alignment horizontal="justify" vertical="center" wrapText="1"/>
    </xf>
    <xf numFmtId="9" fontId="0" fillId="0" borderId="0" xfId="1" applyFont="1"/>
    <xf numFmtId="0" fontId="19" fillId="0" borderId="0" xfId="0" applyFont="1"/>
    <xf numFmtId="2" fontId="0" fillId="0" borderId="0" xfId="1" applyNumberFormat="1" applyFont="1"/>
    <xf numFmtId="164" fontId="0" fillId="0" borderId="0" xfId="1" applyNumberFormat="1" applyFont="1"/>
    <xf numFmtId="2" fontId="19" fillId="0" borderId="0" xfId="1" applyNumberFormat="1" applyFont="1"/>
    <xf numFmtId="0" fontId="9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9" fontId="11" fillId="0" borderId="4" xfId="1" applyFont="1" applyFill="1" applyBorder="1" applyAlignment="1">
      <alignment horizontal="center" vertical="center" wrapText="1"/>
    </xf>
    <xf numFmtId="9" fontId="2" fillId="0" borderId="4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9" fontId="2" fillId="0" borderId="20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 vertical="center" wrapText="1"/>
    </xf>
    <xf numFmtId="9" fontId="17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9" fontId="5" fillId="0" borderId="29" xfId="0" applyNumberFormat="1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9" fontId="5" fillId="0" borderId="27" xfId="0" applyNumberFormat="1" applyFont="1" applyFill="1" applyBorder="1" applyAlignment="1">
      <alignment horizontal="center" vertical="center" wrapText="1"/>
    </xf>
    <xf numFmtId="9" fontId="15" fillId="0" borderId="27" xfId="0" applyNumberFormat="1" applyFont="1" applyFill="1" applyBorder="1" applyAlignment="1">
      <alignment horizontal="center" vertical="center" wrapText="1"/>
    </xf>
    <xf numFmtId="9" fontId="11" fillId="0" borderId="4" xfId="0" applyNumberFormat="1" applyFont="1" applyFill="1" applyBorder="1" applyAlignment="1">
      <alignment horizontal="center" vertical="center" wrapText="1"/>
    </xf>
    <xf numFmtId="9" fontId="16" fillId="0" borderId="27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14" fontId="9" fillId="2" borderId="0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26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18" xfId="2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16" xfId="2" applyFont="1" applyFill="1" applyBorder="1" applyAlignment="1">
      <alignment horizontal="center" vertical="center" wrapText="1"/>
    </xf>
    <xf numFmtId="0" fontId="4" fillId="2" borderId="17" xfId="2" applyFont="1" applyFill="1" applyBorder="1" applyAlignment="1">
      <alignment horizontal="center" vertical="center" wrapText="1"/>
    </xf>
    <xf numFmtId="0" fontId="4" fillId="2" borderId="17" xfId="2" applyNumberFormat="1" applyFont="1" applyFill="1" applyBorder="1" applyAlignment="1">
      <alignment horizontal="center" vertical="center" wrapText="1"/>
    </xf>
    <xf numFmtId="0" fontId="4" fillId="2" borderId="18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2" xfId="0" applyNumberFormat="1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14" fontId="9" fillId="2" borderId="6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" xfId="0" applyNumberFormat="1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 wrapText="1"/>
      <protection locked="0"/>
    </xf>
    <xf numFmtId="0" fontId="8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9" fillId="2" borderId="0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0" xfId="0" applyNumberFormat="1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12" xfId="0" applyNumberFormat="1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9" fillId="2" borderId="10" xfId="0" applyNumberFormat="1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14" fontId="9" fillId="2" borderId="21" xfId="0" applyNumberFormat="1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2" xfId="0" applyNumberFormat="1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4" fillId="2" borderId="12" xfId="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9" fontId="11" fillId="5" borderId="20" xfId="0" applyNumberFormat="1" applyFont="1" applyFill="1" applyBorder="1" applyAlignment="1">
      <alignment horizontal="center" vertical="center" wrapText="1"/>
    </xf>
    <xf numFmtId="9" fontId="11" fillId="5" borderId="28" xfId="0" applyNumberFormat="1" applyFont="1" applyFill="1" applyBorder="1" applyAlignment="1">
      <alignment horizontal="center" vertical="center" wrapText="1"/>
    </xf>
    <xf numFmtId="9" fontId="11" fillId="5" borderId="4" xfId="1" applyFont="1" applyFill="1" applyBorder="1" applyAlignment="1">
      <alignment horizontal="center" vertical="center" wrapText="1"/>
    </xf>
    <xf numFmtId="9" fontId="11" fillId="5" borderId="20" xfId="0" applyNumberFormat="1" applyFont="1" applyFill="1" applyBorder="1" applyAlignment="1">
      <alignment vertical="center" wrapText="1"/>
    </xf>
    <xf numFmtId="9" fontId="11" fillId="5" borderId="32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wrapText="1"/>
    </xf>
    <xf numFmtId="14" fontId="9" fillId="2" borderId="10" xfId="0" applyNumberFormat="1" applyFont="1" applyFill="1" applyBorder="1" applyAlignment="1" applyProtection="1">
      <alignment horizontal="center" vertical="center"/>
      <protection locked="0"/>
    </xf>
    <xf numFmtId="14" fontId="9" fillId="2" borderId="8" xfId="0" applyNumberFormat="1" applyFont="1" applyFill="1" applyBorder="1" applyAlignment="1" applyProtection="1">
      <alignment horizontal="center" vertical="center"/>
      <protection locked="0"/>
    </xf>
    <xf numFmtId="14" fontId="9" fillId="2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justify" vertical="center" wrapText="1"/>
    </xf>
    <xf numFmtId="0" fontId="13" fillId="2" borderId="20" xfId="0" applyFont="1" applyFill="1" applyBorder="1" applyAlignment="1">
      <alignment horizontal="justify" vertical="center" wrapText="1"/>
    </xf>
  </cellXfs>
  <cellStyles count="4">
    <cellStyle name="Hipervínculo" xfId="3" builtinId="8"/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1091361</xdr:colOff>
      <xdr:row>0</xdr:row>
      <xdr:rowOff>63500</xdr:rowOff>
    </xdr:from>
    <xdr:to>
      <xdr:col>1</xdr:col>
      <xdr:colOff>1194768</xdr:colOff>
      <xdr:row>3</xdr:row>
      <xdr:rowOff>222250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361" y="63500"/>
          <a:ext cx="1257139" cy="96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1091361</xdr:colOff>
      <xdr:row>0</xdr:row>
      <xdr:rowOff>63500</xdr:rowOff>
    </xdr:from>
    <xdr:to>
      <xdr:col>1</xdr:col>
      <xdr:colOff>1194768</xdr:colOff>
      <xdr:row>13</xdr:row>
      <xdr:rowOff>31750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9C277B0-B776-4147-843B-A25CB14341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361" y="63500"/>
          <a:ext cx="1255932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therine Martínez" id="{E1EDABC8-EC02-4BF8-ACB2-B13F061BB463}" userId="eec84a3e59a3117f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7" dT="2020-11-07T04:37:03.32" personId="{E1EDABC8-EC02-4BF8-ACB2-B13F061BB463}" id="{033E1800-8252-48C5-9E31-074B151BA5DC}">
    <text>Indicar la fecha de aprobación de la modificación al POA</text>
  </threadedComment>
  <threadedComment ref="D7" dT="2020-11-07T04:36:31.92" personId="{E1EDABC8-EC02-4BF8-ACB2-B13F061BB463}" id="{D1D54CD8-E345-408E-B11F-74A226A33B00}">
    <text>Relacionar el o los cambios realizados al POA</text>
  </threadedComment>
  <threadedComment ref="AC7" dT="2020-11-07T04:38:56.89" personId="{E1EDABC8-EC02-4BF8-ACB2-B13F061BB463}" id="{BA4F33C6-8A9D-44BE-8BC2-6F12B199C737}">
    <text>Indicar el número del acta del Comité Institucional de Gestión y Desempeño en la cual se aprobó la modificación del POA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7" dT="2020-11-07T04:37:03.32" personId="{E1EDABC8-EC02-4BF8-ACB2-B13F061BB463}" id="{6CD22A1D-0CFB-47AC-B707-AB2C6676FD3E}">
    <text>Indicar la fecha de aprobación de la modificación al POA</text>
  </threadedComment>
  <threadedComment ref="D7" dT="2020-11-07T04:36:31.92" personId="{E1EDABC8-EC02-4BF8-ACB2-B13F061BB463}" id="{A0E560ED-5085-4A20-A0B0-298AF67280B7}">
    <text>Relacionar el o los cambios realizados al POA</text>
  </threadedComment>
  <threadedComment ref="AD7" dT="2020-11-07T04:38:56.89" personId="{E1EDABC8-EC02-4BF8-ACB2-B13F061BB463}" id="{15924158-F955-4758-9137-13EF9A011293}">
    <text>Indicar el número del acta del Comité Institucional de Gestión y Desempeño en la cual se aprobó la modificación del POA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9"/>
  <sheetViews>
    <sheetView tabSelected="1" view="pageBreakPreview" zoomScale="50" zoomScaleNormal="125" zoomScaleSheetLayoutView="50" zoomScalePageLayoutView="125" workbookViewId="0">
      <selection activeCell="A13" sqref="A13:A14"/>
    </sheetView>
  </sheetViews>
  <sheetFormatPr baseColWidth="10" defaultColWidth="10.85546875" defaultRowHeight="12.75" x14ac:dyDescent="0.2"/>
  <cols>
    <col min="1" max="1" width="17.28515625" style="38" customWidth="1"/>
    <col min="2" max="3" width="19" style="38" customWidth="1"/>
    <col min="4" max="4" width="16.42578125" style="38" customWidth="1"/>
    <col min="5" max="5" width="19.85546875" style="43" customWidth="1"/>
    <col min="6" max="6" width="12.5703125" style="43" customWidth="1"/>
    <col min="7" max="7" width="15.7109375" style="69" customWidth="1"/>
    <col min="8" max="10" width="13.7109375" style="43" customWidth="1"/>
    <col min="11" max="11" width="15.5703125" style="43" customWidth="1"/>
    <col min="12" max="12" width="14.7109375" style="44" customWidth="1"/>
    <col min="13" max="14" width="14.7109375" style="43" customWidth="1"/>
    <col min="15" max="16" width="15.42578125" style="43" customWidth="1"/>
    <col min="17" max="17" width="18.85546875" style="43" customWidth="1"/>
    <col min="18" max="20" width="15" style="45" customWidth="1"/>
    <col min="21" max="21" width="18" style="45" customWidth="1"/>
    <col min="22" max="22" width="17.85546875" style="45" customWidth="1"/>
    <col min="23" max="23" width="18.140625" style="3" customWidth="1"/>
    <col min="24" max="24" width="14.5703125" style="3" customWidth="1"/>
    <col min="25" max="25" width="18" style="3" customWidth="1"/>
    <col min="26" max="26" width="18.42578125" style="3" customWidth="1"/>
    <col min="27" max="34" width="10.85546875" style="3"/>
    <col min="35" max="35" width="15.42578125" style="3" customWidth="1"/>
    <col min="36" max="16384" width="10.85546875" style="3"/>
  </cols>
  <sheetData>
    <row r="1" spans="1:39" s="1" customFormat="1" ht="21" customHeight="1" x14ac:dyDescent="0.25">
      <c r="A1" s="137"/>
      <c r="B1" s="137"/>
      <c r="C1" s="137"/>
      <c r="D1" s="121" t="s">
        <v>35</v>
      </c>
      <c r="E1" s="121"/>
      <c r="F1" s="121"/>
      <c r="G1" s="122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51" t="s">
        <v>0</v>
      </c>
      <c r="AH1" s="151"/>
      <c r="AI1" s="151"/>
    </row>
    <row r="2" spans="1:39" s="1" customFormat="1" ht="21" customHeight="1" x14ac:dyDescent="0.25">
      <c r="A2" s="137"/>
      <c r="B2" s="137"/>
      <c r="C2" s="137"/>
      <c r="D2" s="121"/>
      <c r="E2" s="121"/>
      <c r="F2" s="121"/>
      <c r="G2" s="122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51" t="s">
        <v>30</v>
      </c>
      <c r="AH2" s="151"/>
      <c r="AI2" s="151"/>
    </row>
    <row r="3" spans="1:39" s="1" customFormat="1" ht="21" customHeight="1" x14ac:dyDescent="0.25">
      <c r="A3" s="137"/>
      <c r="B3" s="137"/>
      <c r="C3" s="137"/>
      <c r="D3" s="121"/>
      <c r="E3" s="121"/>
      <c r="F3" s="121"/>
      <c r="G3" s="122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51" t="s">
        <v>42</v>
      </c>
      <c r="AH3" s="151"/>
      <c r="AI3" s="152"/>
    </row>
    <row r="4" spans="1:39" s="1" customFormat="1" ht="21" customHeight="1" x14ac:dyDescent="0.25">
      <c r="A4" s="137"/>
      <c r="B4" s="137"/>
      <c r="C4" s="137"/>
      <c r="D4" s="121"/>
      <c r="E4" s="121"/>
      <c r="F4" s="121"/>
      <c r="G4" s="122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51" t="s">
        <v>1</v>
      </c>
      <c r="AH4" s="151"/>
      <c r="AI4" s="152"/>
    </row>
    <row r="5" spans="1:39" s="34" customFormat="1" ht="45" customHeight="1" thickBot="1" x14ac:dyDescent="0.3">
      <c r="A5" s="173" t="s">
        <v>36</v>
      </c>
      <c r="B5" s="174"/>
      <c r="C5" s="138">
        <v>2021</v>
      </c>
      <c r="D5" s="138"/>
      <c r="E5" s="149" t="s">
        <v>37</v>
      </c>
      <c r="F5" s="150"/>
      <c r="G5" s="183">
        <v>44227</v>
      </c>
      <c r="H5" s="184"/>
      <c r="I5" s="184"/>
      <c r="J5" s="185"/>
      <c r="K5" s="171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</row>
    <row r="6" spans="1:39" s="1" customFormat="1" ht="21" customHeight="1" x14ac:dyDescent="0.25">
      <c r="A6" s="156" t="s">
        <v>38</v>
      </c>
      <c r="B6" s="157"/>
      <c r="C6" s="157"/>
      <c r="D6" s="157"/>
      <c r="E6" s="157"/>
      <c r="F6" s="157"/>
      <c r="G6" s="158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9"/>
      <c r="AJ6" s="8"/>
      <c r="AK6" s="8"/>
      <c r="AL6" s="8"/>
      <c r="AM6" s="8"/>
    </row>
    <row r="7" spans="1:39" s="1" customFormat="1" ht="21" customHeight="1" x14ac:dyDescent="0.25">
      <c r="A7" s="139" t="s">
        <v>39</v>
      </c>
      <c r="B7" s="140"/>
      <c r="C7" s="140"/>
      <c r="D7" s="141" t="s">
        <v>40</v>
      </c>
      <c r="E7" s="140"/>
      <c r="F7" s="140"/>
      <c r="G7" s="142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3"/>
      <c r="AC7" s="141" t="s">
        <v>41</v>
      </c>
      <c r="AD7" s="140"/>
      <c r="AE7" s="140"/>
      <c r="AF7" s="140"/>
      <c r="AG7" s="140"/>
      <c r="AH7" s="140"/>
      <c r="AI7" s="164"/>
      <c r="AJ7" s="8"/>
      <c r="AK7" s="8"/>
      <c r="AL7" s="8"/>
      <c r="AM7" s="8"/>
    </row>
    <row r="8" spans="1:39" s="1" customFormat="1" ht="21" customHeight="1" x14ac:dyDescent="0.25">
      <c r="A8" s="144"/>
      <c r="B8" s="145"/>
      <c r="C8" s="146"/>
      <c r="D8" s="147"/>
      <c r="E8" s="145"/>
      <c r="F8" s="145"/>
      <c r="G8" s="148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6"/>
      <c r="AC8" s="147"/>
      <c r="AD8" s="145"/>
      <c r="AE8" s="145"/>
      <c r="AF8" s="145"/>
      <c r="AG8" s="145"/>
      <c r="AH8" s="145"/>
      <c r="AI8" s="163"/>
      <c r="AJ8" s="9"/>
      <c r="AK8" s="9"/>
      <c r="AL8" s="9"/>
      <c r="AM8" s="9"/>
    </row>
    <row r="9" spans="1:39" s="1" customFormat="1" ht="21" customHeight="1" thickBot="1" x14ac:dyDescent="0.3">
      <c r="A9" s="165"/>
      <c r="B9" s="166"/>
      <c r="C9" s="167"/>
      <c r="D9" s="168"/>
      <c r="E9" s="166"/>
      <c r="F9" s="166"/>
      <c r="G9" s="169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7"/>
      <c r="AC9" s="168"/>
      <c r="AD9" s="166"/>
      <c r="AE9" s="166"/>
      <c r="AF9" s="166"/>
      <c r="AG9" s="166"/>
      <c r="AH9" s="166"/>
      <c r="AI9" s="170"/>
      <c r="AJ9" s="9"/>
      <c r="AK9" s="9"/>
      <c r="AL9" s="9"/>
      <c r="AM9" s="9"/>
    </row>
    <row r="10" spans="1:39" s="1" customFormat="1" ht="21" customHeight="1" x14ac:dyDescent="0.25">
      <c r="A10" s="35"/>
      <c r="B10" s="110"/>
      <c r="C10" s="110"/>
      <c r="D10" s="36"/>
      <c r="E10" s="42"/>
      <c r="F10" s="42"/>
      <c r="G10" s="67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9"/>
      <c r="AK10" s="9"/>
      <c r="AL10" s="9"/>
      <c r="AM10" s="9"/>
    </row>
    <row r="11" spans="1:39" s="1" customFormat="1" ht="14.25" customHeight="1" thickBot="1" x14ac:dyDescent="0.3">
      <c r="A11" s="153"/>
      <c r="B11" s="154"/>
      <c r="C11" s="154"/>
      <c r="D11" s="154"/>
      <c r="E11" s="154"/>
      <c r="F11" s="154"/>
      <c r="G11" s="155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9"/>
      <c r="AK11" s="9"/>
      <c r="AL11" s="9"/>
      <c r="AM11" s="9"/>
    </row>
    <row r="12" spans="1:39" s="1" customFormat="1" ht="29.25" customHeight="1" x14ac:dyDescent="0.25">
      <c r="A12" s="133" t="s">
        <v>15</v>
      </c>
      <c r="B12" s="134"/>
      <c r="C12" s="134"/>
      <c r="D12" s="134"/>
      <c r="E12" s="134"/>
      <c r="F12" s="134"/>
      <c r="G12" s="135"/>
      <c r="H12" s="134"/>
      <c r="I12" s="134"/>
      <c r="J12" s="134"/>
      <c r="K12" s="134"/>
      <c r="L12" s="134"/>
      <c r="M12" s="134"/>
      <c r="N12" s="136"/>
      <c r="O12" s="133" t="s">
        <v>29</v>
      </c>
      <c r="P12" s="134"/>
      <c r="Q12" s="134"/>
      <c r="R12" s="134"/>
      <c r="S12" s="134"/>
      <c r="T12" s="134"/>
      <c r="U12" s="134"/>
      <c r="V12" s="136"/>
      <c r="W12" s="126" t="s">
        <v>21</v>
      </c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8"/>
    </row>
    <row r="13" spans="1:39" s="1" customFormat="1" ht="29.25" customHeight="1" x14ac:dyDescent="0.25">
      <c r="A13" s="118" t="s">
        <v>27</v>
      </c>
      <c r="B13" s="117" t="s">
        <v>2</v>
      </c>
      <c r="C13" s="117" t="s">
        <v>195</v>
      </c>
      <c r="D13" s="117" t="s">
        <v>3</v>
      </c>
      <c r="E13" s="117" t="s">
        <v>9</v>
      </c>
      <c r="F13" s="117" t="s">
        <v>4</v>
      </c>
      <c r="G13" s="120"/>
      <c r="H13" s="117" t="s">
        <v>11</v>
      </c>
      <c r="I13" s="117"/>
      <c r="J13" s="117"/>
      <c r="K13" s="117" t="s">
        <v>14</v>
      </c>
      <c r="L13" s="117"/>
      <c r="M13" s="117"/>
      <c r="N13" s="119"/>
      <c r="O13" s="131" t="s">
        <v>22</v>
      </c>
      <c r="P13" s="132"/>
      <c r="Q13" s="132"/>
      <c r="R13" s="132"/>
      <c r="S13" s="132"/>
      <c r="T13" s="129" t="s">
        <v>17</v>
      </c>
      <c r="U13" s="129" t="s">
        <v>26</v>
      </c>
      <c r="V13" s="130" t="s">
        <v>28</v>
      </c>
      <c r="W13" s="124" t="s">
        <v>31</v>
      </c>
      <c r="X13" s="124"/>
      <c r="Y13" s="125"/>
      <c r="Z13" s="123" t="s">
        <v>32</v>
      </c>
      <c r="AA13" s="124"/>
      <c r="AB13" s="125"/>
      <c r="AC13" s="123" t="s">
        <v>33</v>
      </c>
      <c r="AD13" s="124"/>
      <c r="AE13" s="125"/>
      <c r="AF13" s="123" t="s">
        <v>34</v>
      </c>
      <c r="AG13" s="124"/>
      <c r="AH13" s="125"/>
      <c r="AI13" s="119" t="s">
        <v>20</v>
      </c>
    </row>
    <row r="14" spans="1:39" ht="50.25" customHeight="1" x14ac:dyDescent="0.2">
      <c r="A14" s="118"/>
      <c r="B14" s="117"/>
      <c r="C14" s="117"/>
      <c r="D14" s="117"/>
      <c r="E14" s="117"/>
      <c r="F14" s="39" t="s">
        <v>24</v>
      </c>
      <c r="G14" s="68" t="s">
        <v>25</v>
      </c>
      <c r="H14" s="39" t="s">
        <v>23</v>
      </c>
      <c r="I14" s="39" t="s">
        <v>12</v>
      </c>
      <c r="J14" s="2" t="s">
        <v>13</v>
      </c>
      <c r="K14" s="39" t="s">
        <v>5</v>
      </c>
      <c r="L14" s="39" t="s">
        <v>6</v>
      </c>
      <c r="M14" s="39" t="s">
        <v>7</v>
      </c>
      <c r="N14" s="41" t="s">
        <v>8</v>
      </c>
      <c r="O14" s="40" t="s">
        <v>16</v>
      </c>
      <c r="P14" s="39" t="s">
        <v>5</v>
      </c>
      <c r="Q14" s="39" t="s">
        <v>6</v>
      </c>
      <c r="R14" s="39" t="s">
        <v>7</v>
      </c>
      <c r="S14" s="39" t="s">
        <v>8</v>
      </c>
      <c r="T14" s="129"/>
      <c r="U14" s="129"/>
      <c r="V14" s="130"/>
      <c r="W14" s="12" t="s">
        <v>18</v>
      </c>
      <c r="X14" s="7" t="s">
        <v>10</v>
      </c>
      <c r="Y14" s="7" t="s">
        <v>19</v>
      </c>
      <c r="Z14" s="7" t="s">
        <v>18</v>
      </c>
      <c r="AA14" s="7" t="s">
        <v>10</v>
      </c>
      <c r="AB14" s="7" t="s">
        <v>19</v>
      </c>
      <c r="AC14" s="7" t="s">
        <v>18</v>
      </c>
      <c r="AD14" s="7" t="s">
        <v>10</v>
      </c>
      <c r="AE14" s="7" t="s">
        <v>19</v>
      </c>
      <c r="AF14" s="7" t="s">
        <v>18</v>
      </c>
      <c r="AG14" s="7" t="s">
        <v>10</v>
      </c>
      <c r="AH14" s="7" t="s">
        <v>19</v>
      </c>
      <c r="AI14" s="119"/>
    </row>
    <row r="15" spans="1:39" ht="40.5" customHeight="1" x14ac:dyDescent="0.2">
      <c r="A15" s="70" t="s">
        <v>43</v>
      </c>
      <c r="B15" s="71" t="s">
        <v>47</v>
      </c>
      <c r="C15" s="71" t="s">
        <v>47</v>
      </c>
      <c r="D15" s="72" t="s">
        <v>155</v>
      </c>
      <c r="E15" s="71" t="s">
        <v>175</v>
      </c>
      <c r="F15" s="73">
        <v>0.7</v>
      </c>
      <c r="G15" s="74">
        <v>0.05</v>
      </c>
      <c r="H15" s="71" t="s">
        <v>44</v>
      </c>
      <c r="I15" s="71" t="s">
        <v>48</v>
      </c>
      <c r="J15" s="71">
        <f>SUM(K15:N15)</f>
        <v>1</v>
      </c>
      <c r="K15" s="75">
        <v>0</v>
      </c>
      <c r="L15" s="75">
        <v>0</v>
      </c>
      <c r="M15" s="75">
        <v>0.6</v>
      </c>
      <c r="N15" s="75">
        <v>0.4</v>
      </c>
      <c r="O15" s="46">
        <f t="shared" ref="O15:O51" si="0">SUM(P15,Q15,R15,S15)</f>
        <v>0</v>
      </c>
      <c r="P15" s="71"/>
      <c r="Q15" s="71"/>
      <c r="R15" s="76"/>
      <c r="S15" s="77"/>
      <c r="T15" s="76">
        <f t="shared" ref="T15:T19" si="1">SUM(P15:S15)</f>
        <v>0</v>
      </c>
      <c r="U15" s="78">
        <f t="shared" ref="U15:U68" si="2">+T15/J15</f>
        <v>0</v>
      </c>
      <c r="V15" s="13">
        <f t="shared" ref="V15:V69" si="3">+U15*F15</f>
        <v>0</v>
      </c>
      <c r="W15" s="15"/>
      <c r="X15" s="14"/>
      <c r="Y15" s="6"/>
      <c r="Z15" s="15"/>
      <c r="AA15" s="14"/>
      <c r="AB15" s="4"/>
      <c r="AC15" s="15"/>
      <c r="AD15" s="14"/>
      <c r="AE15" s="4"/>
      <c r="AF15" s="4"/>
      <c r="AG15" s="4"/>
      <c r="AH15" s="4"/>
      <c r="AI15" s="31"/>
    </row>
    <row r="16" spans="1:39" ht="51.75" customHeight="1" x14ac:dyDescent="0.2">
      <c r="A16" s="70" t="s">
        <v>43</v>
      </c>
      <c r="B16" s="71" t="s">
        <v>49</v>
      </c>
      <c r="C16" s="71" t="s">
        <v>49</v>
      </c>
      <c r="D16" s="75" t="s">
        <v>50</v>
      </c>
      <c r="E16" s="71" t="s">
        <v>174</v>
      </c>
      <c r="F16" s="73">
        <v>0.3</v>
      </c>
      <c r="G16" s="74">
        <v>0.02</v>
      </c>
      <c r="H16" s="71" t="s">
        <v>44</v>
      </c>
      <c r="I16" s="71" t="s">
        <v>51</v>
      </c>
      <c r="J16" s="71">
        <f t="shared" ref="J16:J69" si="4">SUM(K16:N16)</f>
        <v>2</v>
      </c>
      <c r="K16" s="75">
        <v>0</v>
      </c>
      <c r="L16" s="75">
        <v>1</v>
      </c>
      <c r="M16" s="75">
        <v>0</v>
      </c>
      <c r="N16" s="75">
        <v>1</v>
      </c>
      <c r="O16" s="46">
        <f t="shared" si="0"/>
        <v>0</v>
      </c>
      <c r="P16" s="71"/>
      <c r="Q16" s="71"/>
      <c r="R16" s="76"/>
      <c r="S16" s="77"/>
      <c r="T16" s="76">
        <f t="shared" si="1"/>
        <v>0</v>
      </c>
      <c r="U16" s="78">
        <f t="shared" si="2"/>
        <v>0</v>
      </c>
      <c r="V16" s="13">
        <f t="shared" si="3"/>
        <v>0</v>
      </c>
      <c r="W16" s="16"/>
      <c r="X16" s="16"/>
      <c r="Y16" s="6"/>
      <c r="Z16" s="16"/>
      <c r="AA16" s="16"/>
      <c r="AB16" s="4"/>
      <c r="AC16" s="16"/>
      <c r="AD16" s="16"/>
      <c r="AE16" s="4"/>
      <c r="AF16" s="4"/>
      <c r="AG16" s="14"/>
      <c r="AH16" s="4"/>
      <c r="AI16" s="32"/>
    </row>
    <row r="17" spans="1:36" ht="50.25" customHeight="1" x14ac:dyDescent="0.2">
      <c r="A17" s="70" t="s">
        <v>52</v>
      </c>
      <c r="B17" s="71" t="s">
        <v>49</v>
      </c>
      <c r="C17" s="71" t="s">
        <v>49</v>
      </c>
      <c r="D17" s="71" t="s">
        <v>53</v>
      </c>
      <c r="E17" s="71" t="s">
        <v>54</v>
      </c>
      <c r="F17" s="73">
        <v>0.2</v>
      </c>
      <c r="G17" s="74">
        <v>0.01</v>
      </c>
      <c r="H17" s="71" t="s">
        <v>44</v>
      </c>
      <c r="I17" s="71" t="s">
        <v>55</v>
      </c>
      <c r="J17" s="71">
        <f t="shared" si="4"/>
        <v>4</v>
      </c>
      <c r="K17" s="71">
        <v>1</v>
      </c>
      <c r="L17" s="71">
        <v>1</v>
      </c>
      <c r="M17" s="71">
        <v>1</v>
      </c>
      <c r="N17" s="71">
        <v>1</v>
      </c>
      <c r="O17" s="46">
        <f t="shared" si="0"/>
        <v>0</v>
      </c>
      <c r="P17" s="71"/>
      <c r="Q17" s="71"/>
      <c r="R17" s="76"/>
      <c r="S17" s="77"/>
      <c r="T17" s="76">
        <f t="shared" si="1"/>
        <v>0</v>
      </c>
      <c r="U17" s="78">
        <f t="shared" si="2"/>
        <v>0</v>
      </c>
      <c r="V17" s="13">
        <f t="shared" si="3"/>
        <v>0</v>
      </c>
      <c r="W17" s="186"/>
      <c r="X17" s="48"/>
      <c r="Y17" s="49"/>
      <c r="Z17" s="186"/>
      <c r="AA17" s="48"/>
      <c r="AB17" s="50"/>
      <c r="AC17" s="186"/>
      <c r="AD17" s="48"/>
      <c r="AE17" s="50"/>
      <c r="AF17" s="186"/>
      <c r="AG17" s="187"/>
      <c r="AH17" s="50"/>
      <c r="AI17" s="52"/>
    </row>
    <row r="18" spans="1:36" ht="54.75" customHeight="1" x14ac:dyDescent="0.2">
      <c r="A18" s="70" t="s">
        <v>52</v>
      </c>
      <c r="B18" s="71" t="s">
        <v>49</v>
      </c>
      <c r="C18" s="71" t="s">
        <v>49</v>
      </c>
      <c r="D18" s="71" t="s">
        <v>56</v>
      </c>
      <c r="E18" s="71" t="s">
        <v>54</v>
      </c>
      <c r="F18" s="73">
        <v>0.2</v>
      </c>
      <c r="G18" s="74">
        <v>0.01</v>
      </c>
      <c r="H18" s="71" t="s">
        <v>44</v>
      </c>
      <c r="I18" s="71" t="s">
        <v>57</v>
      </c>
      <c r="J18" s="71">
        <f t="shared" si="4"/>
        <v>4</v>
      </c>
      <c r="K18" s="71">
        <v>1</v>
      </c>
      <c r="L18" s="71">
        <v>1</v>
      </c>
      <c r="M18" s="71">
        <v>1</v>
      </c>
      <c r="N18" s="71">
        <v>1</v>
      </c>
      <c r="O18" s="46">
        <f t="shared" si="0"/>
        <v>0</v>
      </c>
      <c r="P18" s="71"/>
      <c r="Q18" s="71"/>
      <c r="R18" s="76"/>
      <c r="S18" s="77"/>
      <c r="T18" s="76">
        <f t="shared" si="1"/>
        <v>0</v>
      </c>
      <c r="U18" s="78">
        <f t="shared" si="2"/>
        <v>0</v>
      </c>
      <c r="V18" s="13">
        <f t="shared" si="3"/>
        <v>0</v>
      </c>
      <c r="W18" s="18"/>
      <c r="X18" s="14"/>
      <c r="Y18" s="113"/>
      <c r="Z18" s="30"/>
      <c r="AA18" s="14"/>
      <c r="AB18" s="4"/>
      <c r="AC18" s="18"/>
      <c r="AD18" s="14"/>
      <c r="AE18" s="4"/>
      <c r="AF18" s="4"/>
      <c r="AG18" s="4"/>
      <c r="AH18" s="4"/>
      <c r="AI18" s="32"/>
      <c r="AJ18" s="4"/>
    </row>
    <row r="19" spans="1:36" ht="54" customHeight="1" x14ac:dyDescent="0.2">
      <c r="A19" s="70" t="s">
        <v>52</v>
      </c>
      <c r="B19" s="71" t="s">
        <v>49</v>
      </c>
      <c r="C19" s="71" t="s">
        <v>49</v>
      </c>
      <c r="D19" s="71" t="s">
        <v>58</v>
      </c>
      <c r="E19" s="71" t="s">
        <v>54</v>
      </c>
      <c r="F19" s="73">
        <v>0.2</v>
      </c>
      <c r="G19" s="74">
        <v>0.01</v>
      </c>
      <c r="H19" s="71" t="s">
        <v>44</v>
      </c>
      <c r="I19" s="71" t="s">
        <v>59</v>
      </c>
      <c r="J19" s="71">
        <f t="shared" si="4"/>
        <v>4</v>
      </c>
      <c r="K19" s="71">
        <v>1</v>
      </c>
      <c r="L19" s="71">
        <v>1</v>
      </c>
      <c r="M19" s="71">
        <v>1</v>
      </c>
      <c r="N19" s="71">
        <v>1</v>
      </c>
      <c r="O19" s="46">
        <f t="shared" si="0"/>
        <v>0</v>
      </c>
      <c r="P19" s="71"/>
      <c r="Q19" s="71"/>
      <c r="R19" s="76"/>
      <c r="S19" s="77"/>
      <c r="T19" s="76">
        <f t="shared" si="1"/>
        <v>0</v>
      </c>
      <c r="U19" s="78">
        <f t="shared" si="2"/>
        <v>0</v>
      </c>
      <c r="V19" s="13">
        <f t="shared" si="3"/>
        <v>0</v>
      </c>
      <c r="W19" s="28"/>
      <c r="X19" s="14"/>
      <c r="Y19" s="113"/>
      <c r="Z19" s="28"/>
      <c r="AA19" s="14"/>
      <c r="AB19" s="4"/>
      <c r="AC19" s="19"/>
      <c r="AD19" s="14"/>
      <c r="AE19" s="4"/>
      <c r="AF19" s="4"/>
      <c r="AG19" s="4"/>
      <c r="AH19" s="4"/>
      <c r="AI19" s="32"/>
      <c r="AJ19" s="4"/>
    </row>
    <row r="20" spans="1:36" ht="54" customHeight="1" x14ac:dyDescent="0.2">
      <c r="A20" s="70" t="s">
        <v>52</v>
      </c>
      <c r="B20" s="71" t="s">
        <v>49</v>
      </c>
      <c r="C20" s="71" t="s">
        <v>49</v>
      </c>
      <c r="D20" s="71" t="s">
        <v>138</v>
      </c>
      <c r="E20" s="71" t="s">
        <v>54</v>
      </c>
      <c r="F20" s="73">
        <v>0.2</v>
      </c>
      <c r="G20" s="74">
        <v>0.01</v>
      </c>
      <c r="H20" s="71" t="s">
        <v>44</v>
      </c>
      <c r="I20" s="71" t="s">
        <v>183</v>
      </c>
      <c r="J20" s="79">
        <f t="shared" si="4"/>
        <v>1</v>
      </c>
      <c r="K20" s="79">
        <v>0.3</v>
      </c>
      <c r="L20" s="79">
        <v>0.5</v>
      </c>
      <c r="M20" s="79">
        <v>0.2</v>
      </c>
      <c r="N20" s="71">
        <v>0</v>
      </c>
      <c r="O20" s="46">
        <f t="shared" si="0"/>
        <v>0</v>
      </c>
      <c r="P20" s="71"/>
      <c r="Q20" s="71"/>
      <c r="R20" s="76"/>
      <c r="S20" s="77"/>
      <c r="T20" s="76">
        <f>SUM(P20:S20)</f>
        <v>0</v>
      </c>
      <c r="U20" s="78">
        <f t="shared" si="2"/>
        <v>0</v>
      </c>
      <c r="V20" s="13">
        <f t="shared" si="3"/>
        <v>0</v>
      </c>
      <c r="W20" s="28"/>
      <c r="X20" s="14"/>
      <c r="Y20" s="113"/>
      <c r="Z20" s="28"/>
      <c r="AA20" s="14"/>
      <c r="AB20" s="4"/>
      <c r="AC20" s="19"/>
      <c r="AD20" s="14"/>
      <c r="AE20" s="4"/>
      <c r="AF20" s="4"/>
      <c r="AG20" s="4"/>
      <c r="AH20" s="4"/>
      <c r="AI20" s="32"/>
      <c r="AJ20" s="4"/>
    </row>
    <row r="21" spans="1:36" s="5" customFormat="1" ht="47.25" customHeight="1" x14ac:dyDescent="0.2">
      <c r="A21" s="70" t="s">
        <v>52</v>
      </c>
      <c r="B21" s="71" t="s">
        <v>49</v>
      </c>
      <c r="C21" s="71" t="s">
        <v>49</v>
      </c>
      <c r="D21" s="71" t="s">
        <v>137</v>
      </c>
      <c r="E21" s="71" t="s">
        <v>54</v>
      </c>
      <c r="F21" s="73">
        <v>0.2</v>
      </c>
      <c r="G21" s="74">
        <v>0.01</v>
      </c>
      <c r="H21" s="71" t="s">
        <v>44</v>
      </c>
      <c r="I21" s="71" t="s">
        <v>182</v>
      </c>
      <c r="J21" s="79">
        <f t="shared" si="4"/>
        <v>1</v>
      </c>
      <c r="K21" s="79">
        <v>0.25</v>
      </c>
      <c r="L21" s="79">
        <v>0.25</v>
      </c>
      <c r="M21" s="79">
        <v>0.25</v>
      </c>
      <c r="N21" s="79">
        <v>0.25</v>
      </c>
      <c r="O21" s="46">
        <f t="shared" si="0"/>
        <v>0</v>
      </c>
      <c r="P21" s="71"/>
      <c r="Q21" s="71"/>
      <c r="R21" s="76"/>
      <c r="S21" s="77"/>
      <c r="T21" s="76">
        <f>SUM(P21:S21)</f>
        <v>0</v>
      </c>
      <c r="U21" s="78">
        <f t="shared" si="2"/>
        <v>0</v>
      </c>
      <c r="V21" s="13">
        <f t="shared" si="3"/>
        <v>0</v>
      </c>
      <c r="W21" s="19"/>
      <c r="X21" s="14"/>
      <c r="Y21" s="4"/>
      <c r="Z21" s="19"/>
      <c r="AA21" s="14"/>
      <c r="AB21" s="4"/>
      <c r="AC21" s="19"/>
      <c r="AD21" s="14"/>
      <c r="AE21" s="4"/>
      <c r="AF21" s="4"/>
      <c r="AG21" s="4"/>
      <c r="AH21" s="4"/>
      <c r="AI21" s="32"/>
      <c r="AJ21" s="4"/>
    </row>
    <row r="22" spans="1:36" s="5" customFormat="1" ht="38.25" customHeight="1" x14ac:dyDescent="0.2">
      <c r="A22" s="70" t="s">
        <v>60</v>
      </c>
      <c r="B22" s="71" t="s">
        <v>49</v>
      </c>
      <c r="C22" s="71" t="s">
        <v>49</v>
      </c>
      <c r="D22" s="71" t="s">
        <v>140</v>
      </c>
      <c r="E22" s="71" t="s">
        <v>54</v>
      </c>
      <c r="F22" s="73">
        <v>0.2</v>
      </c>
      <c r="G22" s="74">
        <v>0.01</v>
      </c>
      <c r="H22" s="71" t="s">
        <v>44</v>
      </c>
      <c r="I22" s="71" t="s">
        <v>61</v>
      </c>
      <c r="J22" s="71">
        <f t="shared" si="4"/>
        <v>4</v>
      </c>
      <c r="K22" s="71">
        <v>1</v>
      </c>
      <c r="L22" s="71">
        <v>1</v>
      </c>
      <c r="M22" s="71">
        <v>1</v>
      </c>
      <c r="N22" s="71">
        <v>1</v>
      </c>
      <c r="O22" s="46">
        <f t="shared" si="0"/>
        <v>0</v>
      </c>
      <c r="P22" s="71"/>
      <c r="Q22" s="71"/>
      <c r="R22" s="76"/>
      <c r="S22" s="77"/>
      <c r="T22" s="76">
        <f t="shared" ref="T22:T69" si="5">SUM(P22:S22)</f>
        <v>0</v>
      </c>
      <c r="U22" s="78">
        <f t="shared" si="2"/>
        <v>0</v>
      </c>
      <c r="V22" s="13">
        <f t="shared" si="3"/>
        <v>0</v>
      </c>
      <c r="W22" s="17"/>
      <c r="X22" s="14"/>
      <c r="Y22" s="4"/>
      <c r="Z22" s="17"/>
      <c r="AA22" s="14"/>
      <c r="AB22" s="4"/>
      <c r="AC22" s="17"/>
      <c r="AD22" s="14"/>
      <c r="AE22" s="4"/>
      <c r="AF22" s="17"/>
      <c r="AG22" s="14"/>
      <c r="AH22" s="4"/>
      <c r="AI22" s="32"/>
      <c r="AJ22" s="4"/>
    </row>
    <row r="23" spans="1:36" s="5" customFormat="1" ht="17.25" customHeight="1" x14ac:dyDescent="0.2">
      <c r="A23" s="70" t="s">
        <v>60</v>
      </c>
      <c r="B23" s="71" t="s">
        <v>49</v>
      </c>
      <c r="C23" s="71" t="s">
        <v>49</v>
      </c>
      <c r="D23" s="71" t="s">
        <v>141</v>
      </c>
      <c r="E23" s="71" t="s">
        <v>54</v>
      </c>
      <c r="F23" s="73">
        <v>0.2</v>
      </c>
      <c r="G23" s="74">
        <v>0.01</v>
      </c>
      <c r="H23" s="71" t="s">
        <v>44</v>
      </c>
      <c r="I23" s="71" t="s">
        <v>62</v>
      </c>
      <c r="J23" s="71">
        <f t="shared" si="4"/>
        <v>4</v>
      </c>
      <c r="K23" s="71">
        <v>1</v>
      </c>
      <c r="L23" s="71">
        <v>1</v>
      </c>
      <c r="M23" s="71">
        <v>1</v>
      </c>
      <c r="N23" s="71">
        <v>1</v>
      </c>
      <c r="O23" s="46">
        <f t="shared" si="0"/>
        <v>0</v>
      </c>
      <c r="P23" s="71"/>
      <c r="Q23" s="71"/>
      <c r="R23" s="76"/>
      <c r="S23" s="77"/>
      <c r="T23" s="76">
        <f t="shared" si="5"/>
        <v>0</v>
      </c>
      <c r="U23" s="78">
        <f t="shared" si="2"/>
        <v>0</v>
      </c>
      <c r="V23" s="13">
        <f t="shared" si="3"/>
        <v>0</v>
      </c>
      <c r="W23" s="20"/>
      <c r="X23" s="16"/>
      <c r="Y23" s="4"/>
      <c r="Z23" s="20"/>
      <c r="AA23" s="16"/>
      <c r="AB23" s="4"/>
      <c r="AC23" s="20"/>
      <c r="AD23" s="16"/>
      <c r="AE23" s="4"/>
      <c r="AF23" s="4"/>
      <c r="AG23" s="4"/>
      <c r="AH23" s="4"/>
      <c r="AI23" s="32"/>
      <c r="AJ23" s="4"/>
    </row>
    <row r="24" spans="1:36" s="5" customFormat="1" ht="17.25" customHeight="1" x14ac:dyDescent="0.2">
      <c r="A24" s="70" t="s">
        <v>60</v>
      </c>
      <c r="B24" s="71" t="s">
        <v>49</v>
      </c>
      <c r="C24" s="71" t="s">
        <v>49</v>
      </c>
      <c r="D24" s="71" t="s">
        <v>142</v>
      </c>
      <c r="E24" s="71" t="s">
        <v>54</v>
      </c>
      <c r="F24" s="73">
        <v>0.1</v>
      </c>
      <c r="G24" s="74">
        <v>0.01</v>
      </c>
      <c r="H24" s="71" t="s">
        <v>44</v>
      </c>
      <c r="I24" s="71" t="s">
        <v>63</v>
      </c>
      <c r="J24" s="71">
        <f t="shared" si="4"/>
        <v>4</v>
      </c>
      <c r="K24" s="71">
        <v>1</v>
      </c>
      <c r="L24" s="71">
        <v>1</v>
      </c>
      <c r="M24" s="71">
        <v>1</v>
      </c>
      <c r="N24" s="71">
        <v>1</v>
      </c>
      <c r="O24" s="46">
        <f t="shared" si="0"/>
        <v>0</v>
      </c>
      <c r="P24" s="71"/>
      <c r="Q24" s="71"/>
      <c r="R24" s="76"/>
      <c r="S24" s="77"/>
      <c r="T24" s="76">
        <f t="shared" si="5"/>
        <v>0</v>
      </c>
      <c r="U24" s="78">
        <f t="shared" si="2"/>
        <v>0</v>
      </c>
      <c r="V24" s="13">
        <f t="shared" si="3"/>
        <v>0</v>
      </c>
      <c r="W24" s="21"/>
      <c r="X24" s="14"/>
      <c r="Y24" s="4"/>
      <c r="Z24" s="21"/>
      <c r="AA24" s="14"/>
      <c r="AB24" s="4"/>
      <c r="AC24" s="21"/>
      <c r="AD24" s="14"/>
      <c r="AE24" s="4"/>
      <c r="AF24" s="4"/>
      <c r="AG24" s="4"/>
      <c r="AH24" s="4"/>
      <c r="AI24" s="32"/>
      <c r="AJ24" s="4"/>
    </row>
    <row r="25" spans="1:36" s="5" customFormat="1" ht="17.25" customHeight="1" x14ac:dyDescent="0.2">
      <c r="A25" s="70" t="s">
        <v>60</v>
      </c>
      <c r="B25" s="71" t="s">
        <v>49</v>
      </c>
      <c r="C25" s="71" t="s">
        <v>49</v>
      </c>
      <c r="D25" s="71" t="s">
        <v>143</v>
      </c>
      <c r="E25" s="71" t="s">
        <v>54</v>
      </c>
      <c r="F25" s="73">
        <v>0.1</v>
      </c>
      <c r="G25" s="74">
        <v>0.01</v>
      </c>
      <c r="H25" s="71" t="s">
        <v>44</v>
      </c>
      <c r="I25" s="71" t="s">
        <v>64</v>
      </c>
      <c r="J25" s="71">
        <f t="shared" si="4"/>
        <v>3</v>
      </c>
      <c r="K25" s="71">
        <v>0</v>
      </c>
      <c r="L25" s="71">
        <v>1</v>
      </c>
      <c r="M25" s="71">
        <v>1</v>
      </c>
      <c r="N25" s="71">
        <v>1</v>
      </c>
      <c r="O25" s="46">
        <f t="shared" si="0"/>
        <v>0</v>
      </c>
      <c r="P25" s="71"/>
      <c r="Q25" s="71"/>
      <c r="R25" s="76"/>
      <c r="S25" s="77"/>
      <c r="T25" s="76">
        <f t="shared" si="5"/>
        <v>0</v>
      </c>
      <c r="U25" s="78">
        <f t="shared" si="2"/>
        <v>0</v>
      </c>
      <c r="V25" s="13">
        <f t="shared" si="3"/>
        <v>0</v>
      </c>
      <c r="W25" s="20"/>
      <c r="X25" s="14"/>
      <c r="Y25" s="4"/>
      <c r="Z25" s="20"/>
      <c r="AA25" s="14"/>
      <c r="AB25" s="4"/>
      <c r="AC25" s="20"/>
      <c r="AD25" s="16"/>
      <c r="AE25" s="4"/>
      <c r="AF25" s="4"/>
      <c r="AG25" s="4"/>
      <c r="AH25" s="4"/>
      <c r="AI25" s="32"/>
      <c r="AJ25" s="4"/>
    </row>
    <row r="26" spans="1:36" s="5" customFormat="1" ht="17.25" customHeight="1" x14ac:dyDescent="0.2">
      <c r="A26" s="70" t="s">
        <v>60</v>
      </c>
      <c r="B26" s="71" t="s">
        <v>49</v>
      </c>
      <c r="C26" s="71" t="s">
        <v>49</v>
      </c>
      <c r="D26" s="71" t="s">
        <v>144</v>
      </c>
      <c r="E26" s="71" t="s">
        <v>54</v>
      </c>
      <c r="F26" s="73">
        <v>0.1</v>
      </c>
      <c r="G26" s="74">
        <v>0.01</v>
      </c>
      <c r="H26" s="71" t="s">
        <v>44</v>
      </c>
      <c r="I26" s="71" t="s">
        <v>65</v>
      </c>
      <c r="J26" s="71">
        <f t="shared" si="4"/>
        <v>2</v>
      </c>
      <c r="K26" s="71">
        <v>0</v>
      </c>
      <c r="L26" s="71">
        <v>1</v>
      </c>
      <c r="M26" s="71">
        <v>1</v>
      </c>
      <c r="N26" s="71">
        <v>0</v>
      </c>
      <c r="O26" s="46">
        <f t="shared" si="0"/>
        <v>0</v>
      </c>
      <c r="P26" s="71"/>
      <c r="Q26" s="71"/>
      <c r="R26" s="76"/>
      <c r="S26" s="77"/>
      <c r="T26" s="76">
        <f t="shared" si="5"/>
        <v>0</v>
      </c>
      <c r="U26" s="78">
        <f t="shared" si="2"/>
        <v>0</v>
      </c>
      <c r="V26" s="13">
        <f t="shared" si="3"/>
        <v>0</v>
      </c>
      <c r="W26" s="22"/>
      <c r="X26" s="14"/>
      <c r="Y26" s="4"/>
      <c r="Z26" s="22"/>
      <c r="AA26" s="14"/>
      <c r="AB26" s="4"/>
      <c r="AC26" s="22"/>
      <c r="AD26" s="16"/>
      <c r="AE26" s="4"/>
      <c r="AF26" s="4"/>
      <c r="AG26" s="4"/>
      <c r="AH26" s="4"/>
      <c r="AI26" s="32"/>
      <c r="AJ26" s="4"/>
    </row>
    <row r="27" spans="1:36" s="5" customFormat="1" ht="17.25" customHeight="1" x14ac:dyDescent="0.2">
      <c r="A27" s="70" t="s">
        <v>60</v>
      </c>
      <c r="B27" s="71" t="s">
        <v>49</v>
      </c>
      <c r="C27" s="71" t="s">
        <v>49</v>
      </c>
      <c r="D27" s="71" t="s">
        <v>145</v>
      </c>
      <c r="E27" s="71" t="s">
        <v>54</v>
      </c>
      <c r="F27" s="73">
        <v>0.1</v>
      </c>
      <c r="G27" s="74">
        <v>0.01</v>
      </c>
      <c r="H27" s="71" t="s">
        <v>66</v>
      </c>
      <c r="I27" s="71" t="s">
        <v>181</v>
      </c>
      <c r="J27" s="79">
        <f>SUM(K27:N27)/4</f>
        <v>1</v>
      </c>
      <c r="K27" s="79">
        <v>1</v>
      </c>
      <c r="L27" s="79">
        <v>1</v>
      </c>
      <c r="M27" s="79">
        <v>1</v>
      </c>
      <c r="N27" s="79">
        <v>1</v>
      </c>
      <c r="O27" s="46">
        <f t="shared" si="0"/>
        <v>0</v>
      </c>
      <c r="P27" s="71"/>
      <c r="Q27" s="71"/>
      <c r="R27" s="76"/>
      <c r="S27" s="77"/>
      <c r="T27" s="76">
        <f t="shared" si="5"/>
        <v>0</v>
      </c>
      <c r="U27" s="78">
        <f t="shared" si="2"/>
        <v>0</v>
      </c>
      <c r="V27" s="13">
        <f t="shared" si="3"/>
        <v>0</v>
      </c>
      <c r="W27" s="22"/>
      <c r="X27" s="23"/>
      <c r="Y27" s="4"/>
      <c r="Z27" s="22"/>
      <c r="AA27" s="23"/>
      <c r="AB27" s="4"/>
      <c r="AC27" s="22"/>
      <c r="AD27" s="23"/>
      <c r="AE27" s="4"/>
      <c r="AF27" s="4"/>
      <c r="AG27" s="4"/>
      <c r="AH27" s="4"/>
      <c r="AI27" s="32"/>
      <c r="AJ27" s="4"/>
    </row>
    <row r="28" spans="1:36" s="5" customFormat="1" ht="17.25" customHeight="1" x14ac:dyDescent="0.2">
      <c r="A28" s="70" t="s">
        <v>60</v>
      </c>
      <c r="B28" s="71" t="s">
        <v>49</v>
      </c>
      <c r="C28" s="71" t="s">
        <v>49</v>
      </c>
      <c r="D28" s="71" t="s">
        <v>146</v>
      </c>
      <c r="E28" s="71" t="s">
        <v>54</v>
      </c>
      <c r="F28" s="73">
        <v>0.2</v>
      </c>
      <c r="G28" s="74">
        <v>0.01</v>
      </c>
      <c r="H28" s="71" t="s">
        <v>44</v>
      </c>
      <c r="I28" s="71" t="s">
        <v>67</v>
      </c>
      <c r="J28" s="71">
        <f t="shared" si="4"/>
        <v>4</v>
      </c>
      <c r="K28" s="71">
        <v>1</v>
      </c>
      <c r="L28" s="71">
        <v>1</v>
      </c>
      <c r="M28" s="71">
        <v>1</v>
      </c>
      <c r="N28" s="71">
        <v>1</v>
      </c>
      <c r="O28" s="46">
        <f t="shared" si="0"/>
        <v>0</v>
      </c>
      <c r="P28" s="71"/>
      <c r="Q28" s="71"/>
      <c r="R28" s="76"/>
      <c r="S28" s="77"/>
      <c r="T28" s="76">
        <f t="shared" si="5"/>
        <v>0</v>
      </c>
      <c r="U28" s="78">
        <f t="shared" si="2"/>
        <v>0</v>
      </c>
      <c r="V28" s="13">
        <f t="shared" si="3"/>
        <v>0</v>
      </c>
      <c r="W28" s="20"/>
      <c r="X28" s="23"/>
      <c r="Y28" s="4"/>
      <c r="Z28" s="20"/>
      <c r="AA28" s="23"/>
      <c r="AB28" s="4"/>
      <c r="AC28" s="20"/>
      <c r="AD28" s="23"/>
      <c r="AE28" s="4"/>
      <c r="AF28" s="4"/>
      <c r="AG28" s="4"/>
      <c r="AH28" s="4"/>
      <c r="AI28" s="32"/>
      <c r="AJ28" s="4"/>
    </row>
    <row r="29" spans="1:36" ht="127.5" x14ac:dyDescent="0.2">
      <c r="A29" s="70" t="s">
        <v>45</v>
      </c>
      <c r="B29" s="71" t="s">
        <v>68</v>
      </c>
      <c r="C29" s="71" t="s">
        <v>197</v>
      </c>
      <c r="D29" s="81" t="s">
        <v>164</v>
      </c>
      <c r="E29" s="71" t="s">
        <v>70</v>
      </c>
      <c r="F29" s="73">
        <v>0.13</v>
      </c>
      <c r="G29" s="74">
        <v>0.01</v>
      </c>
      <c r="H29" s="71" t="s">
        <v>44</v>
      </c>
      <c r="I29" s="71" t="s">
        <v>46</v>
      </c>
      <c r="J29" s="71">
        <f t="shared" si="4"/>
        <v>5</v>
      </c>
      <c r="K29" s="108">
        <v>0.75</v>
      </c>
      <c r="L29" s="108">
        <v>1.75</v>
      </c>
      <c r="M29" s="108">
        <v>1.75</v>
      </c>
      <c r="N29" s="108">
        <v>0.75</v>
      </c>
      <c r="O29" s="46">
        <f t="shared" si="0"/>
        <v>0</v>
      </c>
      <c r="P29" s="71"/>
      <c r="Q29" s="71"/>
      <c r="R29" s="76"/>
      <c r="S29" s="76"/>
      <c r="T29" s="76">
        <f t="shared" si="5"/>
        <v>0</v>
      </c>
      <c r="U29" s="78">
        <f t="shared" si="2"/>
        <v>0</v>
      </c>
      <c r="V29" s="13">
        <f t="shared" si="3"/>
        <v>0</v>
      </c>
      <c r="W29" s="17"/>
      <c r="X29" s="17"/>
      <c r="Y29" s="4"/>
      <c r="Z29" s="17"/>
      <c r="AA29" s="17"/>
      <c r="AB29" s="4"/>
      <c r="AC29" s="17"/>
      <c r="AD29" s="17"/>
      <c r="AE29" s="4"/>
      <c r="AF29" s="4"/>
      <c r="AG29" s="4"/>
      <c r="AH29" s="4"/>
      <c r="AI29" s="17"/>
      <c r="AJ29" s="4"/>
    </row>
    <row r="30" spans="1:36" ht="153" x14ac:dyDescent="0.2">
      <c r="A30" s="70" t="s">
        <v>45</v>
      </c>
      <c r="B30" s="71" t="s">
        <v>71</v>
      </c>
      <c r="C30" s="71" t="s">
        <v>198</v>
      </c>
      <c r="D30" s="81" t="s">
        <v>165</v>
      </c>
      <c r="E30" s="71" t="s">
        <v>171</v>
      </c>
      <c r="F30" s="73">
        <v>0.13</v>
      </c>
      <c r="G30" s="74">
        <v>0.01</v>
      </c>
      <c r="H30" s="71" t="s">
        <v>44</v>
      </c>
      <c r="I30" s="71" t="s">
        <v>46</v>
      </c>
      <c r="J30" s="71">
        <f t="shared" si="4"/>
        <v>2</v>
      </c>
      <c r="K30" s="108">
        <v>0.3</v>
      </c>
      <c r="L30" s="108">
        <v>0.7</v>
      </c>
      <c r="M30" s="108">
        <v>0.7</v>
      </c>
      <c r="N30" s="108">
        <v>0.3</v>
      </c>
      <c r="O30" s="46">
        <f t="shared" si="0"/>
        <v>0</v>
      </c>
      <c r="P30" s="71"/>
      <c r="Q30" s="71"/>
      <c r="R30" s="76"/>
      <c r="S30" s="76"/>
      <c r="T30" s="76">
        <f t="shared" si="5"/>
        <v>0</v>
      </c>
      <c r="U30" s="78">
        <f t="shared" si="2"/>
        <v>0</v>
      </c>
      <c r="V30" s="13">
        <f t="shared" si="3"/>
        <v>0</v>
      </c>
      <c r="W30" s="17"/>
      <c r="X30" s="17"/>
      <c r="Y30" s="4"/>
      <c r="Z30" s="17"/>
      <c r="AA30" s="17"/>
      <c r="AB30" s="4"/>
      <c r="AC30" s="17"/>
      <c r="AD30" s="17"/>
      <c r="AE30" s="4"/>
      <c r="AF30" s="4"/>
      <c r="AG30" s="4"/>
      <c r="AH30" s="4"/>
      <c r="AI30" s="17"/>
      <c r="AJ30" s="4"/>
    </row>
    <row r="31" spans="1:36" ht="114.75" x14ac:dyDescent="0.2">
      <c r="A31" s="70" t="s">
        <v>45</v>
      </c>
      <c r="B31" s="71" t="s">
        <v>73</v>
      </c>
      <c r="C31" s="71" t="s">
        <v>73</v>
      </c>
      <c r="D31" s="81" t="s">
        <v>166</v>
      </c>
      <c r="E31" s="71" t="s">
        <v>169</v>
      </c>
      <c r="F31" s="73">
        <v>0.13</v>
      </c>
      <c r="G31" s="74">
        <v>0.01</v>
      </c>
      <c r="H31" s="71" t="s">
        <v>44</v>
      </c>
      <c r="I31" s="71" t="s">
        <v>46</v>
      </c>
      <c r="J31" s="71">
        <f t="shared" si="4"/>
        <v>1</v>
      </c>
      <c r="K31" s="108">
        <v>0.15</v>
      </c>
      <c r="L31" s="108">
        <v>0.35</v>
      </c>
      <c r="M31" s="108">
        <v>0.35</v>
      </c>
      <c r="N31" s="108">
        <v>0.15</v>
      </c>
      <c r="O31" s="46">
        <f t="shared" si="0"/>
        <v>0</v>
      </c>
      <c r="P31" s="71"/>
      <c r="Q31" s="71"/>
      <c r="R31" s="76"/>
      <c r="S31" s="76"/>
      <c r="T31" s="76">
        <f t="shared" si="5"/>
        <v>0</v>
      </c>
      <c r="U31" s="78">
        <f t="shared" si="2"/>
        <v>0</v>
      </c>
      <c r="V31" s="13">
        <f t="shared" si="3"/>
        <v>0</v>
      </c>
      <c r="W31" s="17"/>
      <c r="X31" s="17"/>
      <c r="Y31" s="4"/>
      <c r="Z31" s="17"/>
      <c r="AA31" s="17"/>
      <c r="AB31" s="4"/>
      <c r="AC31" s="17"/>
      <c r="AD31" s="17"/>
      <c r="AE31" s="4"/>
      <c r="AF31" s="4"/>
      <c r="AG31" s="4"/>
      <c r="AH31" s="4"/>
      <c r="AI31" s="17"/>
      <c r="AJ31" s="4"/>
    </row>
    <row r="32" spans="1:36" ht="114.75" x14ac:dyDescent="0.2">
      <c r="A32" s="70" t="s">
        <v>45</v>
      </c>
      <c r="B32" s="71" t="s">
        <v>74</v>
      </c>
      <c r="C32" s="71" t="s">
        <v>74</v>
      </c>
      <c r="D32" s="81" t="s">
        <v>167</v>
      </c>
      <c r="E32" s="71" t="s">
        <v>170</v>
      </c>
      <c r="F32" s="73">
        <v>0.13</v>
      </c>
      <c r="G32" s="74">
        <v>0.01</v>
      </c>
      <c r="H32" s="71" t="s">
        <v>44</v>
      </c>
      <c r="I32" s="71" t="s">
        <v>46</v>
      </c>
      <c r="J32" s="71">
        <f t="shared" si="4"/>
        <v>1</v>
      </c>
      <c r="K32" s="108">
        <v>0.15</v>
      </c>
      <c r="L32" s="108">
        <v>0.35</v>
      </c>
      <c r="M32" s="108">
        <v>0.35</v>
      </c>
      <c r="N32" s="108">
        <v>0.15</v>
      </c>
      <c r="O32" s="46">
        <f t="shared" si="0"/>
        <v>0</v>
      </c>
      <c r="P32" s="71"/>
      <c r="Q32" s="71"/>
      <c r="R32" s="82"/>
      <c r="S32" s="76"/>
      <c r="T32" s="76">
        <f t="shared" si="5"/>
        <v>0</v>
      </c>
      <c r="U32" s="78">
        <f t="shared" si="2"/>
        <v>0</v>
      </c>
      <c r="V32" s="13">
        <f t="shared" si="3"/>
        <v>0</v>
      </c>
      <c r="W32" s="24"/>
      <c r="X32" s="17"/>
      <c r="Y32" s="4"/>
      <c r="Z32" s="24"/>
      <c r="AA32" s="17"/>
      <c r="AB32" s="4"/>
      <c r="AC32" s="24"/>
      <c r="AD32" s="17"/>
      <c r="AE32" s="4"/>
      <c r="AF32" s="4"/>
      <c r="AG32" s="4"/>
      <c r="AH32" s="4"/>
      <c r="AI32" s="17"/>
      <c r="AJ32" s="4"/>
    </row>
    <row r="33" spans="1:36" ht="140.25" x14ac:dyDescent="0.2">
      <c r="A33" s="83" t="s">
        <v>45</v>
      </c>
      <c r="B33" s="85" t="s">
        <v>75</v>
      </c>
      <c r="C33" s="85" t="s">
        <v>75</v>
      </c>
      <c r="D33" s="81" t="s">
        <v>168</v>
      </c>
      <c r="E33" s="85" t="s">
        <v>171</v>
      </c>
      <c r="F33" s="86">
        <v>0.13</v>
      </c>
      <c r="G33" s="74">
        <v>0.01</v>
      </c>
      <c r="H33" s="85" t="s">
        <v>44</v>
      </c>
      <c r="I33" s="85" t="s">
        <v>46</v>
      </c>
      <c r="J33" s="85">
        <f t="shared" si="4"/>
        <v>1</v>
      </c>
      <c r="K33" s="108">
        <v>0.15</v>
      </c>
      <c r="L33" s="108">
        <v>0.35</v>
      </c>
      <c r="M33" s="108">
        <v>0.35</v>
      </c>
      <c r="N33" s="108">
        <v>0.15</v>
      </c>
      <c r="O33" s="46">
        <f t="shared" si="0"/>
        <v>0</v>
      </c>
      <c r="P33" s="71"/>
      <c r="Q33" s="71"/>
      <c r="R33" s="76"/>
      <c r="S33" s="76"/>
      <c r="T33" s="76">
        <f t="shared" si="5"/>
        <v>0</v>
      </c>
      <c r="U33" s="78">
        <f t="shared" si="2"/>
        <v>0</v>
      </c>
      <c r="V33" s="13">
        <f t="shared" si="3"/>
        <v>0</v>
      </c>
      <c r="W33" s="24"/>
      <c r="X33" s="17"/>
      <c r="Y33" s="4"/>
      <c r="Z33" s="24"/>
      <c r="AA33" s="17"/>
      <c r="AB33" s="4"/>
      <c r="AC33" s="24"/>
      <c r="AD33" s="17"/>
      <c r="AE33" s="4"/>
      <c r="AF33" s="4"/>
      <c r="AG33" s="4"/>
      <c r="AH33" s="4"/>
      <c r="AI33" s="17"/>
      <c r="AJ33" s="4"/>
    </row>
    <row r="34" spans="1:36" ht="156.75" x14ac:dyDescent="0.2">
      <c r="A34" s="87" t="s">
        <v>45</v>
      </c>
      <c r="B34" s="71" t="s">
        <v>158</v>
      </c>
      <c r="C34" s="182" t="s">
        <v>158</v>
      </c>
      <c r="D34" s="89" t="s">
        <v>159</v>
      </c>
      <c r="E34" s="89" t="s">
        <v>173</v>
      </c>
      <c r="F34" s="90">
        <v>0.1</v>
      </c>
      <c r="G34" s="74">
        <v>0.01</v>
      </c>
      <c r="H34" s="91" t="s">
        <v>44</v>
      </c>
      <c r="I34" s="91" t="s">
        <v>46</v>
      </c>
      <c r="J34" s="92">
        <v>0.01</v>
      </c>
      <c r="K34" s="71">
        <v>0.01</v>
      </c>
      <c r="L34" s="71">
        <v>0</v>
      </c>
      <c r="M34" s="71">
        <v>0</v>
      </c>
      <c r="N34" s="71">
        <v>0</v>
      </c>
      <c r="O34" s="46">
        <f t="shared" si="0"/>
        <v>0</v>
      </c>
      <c r="P34" s="71"/>
      <c r="Q34" s="71"/>
      <c r="R34" s="76"/>
      <c r="S34" s="76"/>
      <c r="T34" s="76">
        <f t="shared" si="5"/>
        <v>0</v>
      </c>
      <c r="U34" s="78">
        <f t="shared" si="2"/>
        <v>0</v>
      </c>
      <c r="V34" s="13">
        <f t="shared" si="3"/>
        <v>0</v>
      </c>
      <c r="W34" s="24"/>
      <c r="X34" s="17"/>
      <c r="Y34" s="4"/>
      <c r="Z34" s="24"/>
      <c r="AA34" s="17"/>
      <c r="AB34" s="4"/>
      <c r="AC34" s="24"/>
      <c r="AD34" s="17"/>
      <c r="AE34" s="4"/>
      <c r="AF34" s="4"/>
      <c r="AG34" s="4"/>
      <c r="AH34" s="4"/>
      <c r="AI34" s="17"/>
      <c r="AJ34" s="4"/>
    </row>
    <row r="35" spans="1:36" ht="185.25" x14ac:dyDescent="0.2">
      <c r="A35" s="87" t="s">
        <v>45</v>
      </c>
      <c r="B35" s="71" t="s">
        <v>68</v>
      </c>
      <c r="C35" s="71" t="s">
        <v>197</v>
      </c>
      <c r="D35" s="89" t="s">
        <v>161</v>
      </c>
      <c r="E35" s="89" t="s">
        <v>70</v>
      </c>
      <c r="F35" s="90">
        <v>0.05</v>
      </c>
      <c r="G35" s="74">
        <v>4.0000000000000001E-3</v>
      </c>
      <c r="H35" s="89" t="s">
        <v>44</v>
      </c>
      <c r="I35" s="91" t="s">
        <v>46</v>
      </c>
      <c r="J35" s="92">
        <v>0.3</v>
      </c>
      <c r="K35" s="71">
        <v>0.3</v>
      </c>
      <c r="L35" s="71">
        <v>0</v>
      </c>
      <c r="M35" s="71">
        <v>0</v>
      </c>
      <c r="N35" s="71">
        <v>0</v>
      </c>
      <c r="O35" s="46"/>
      <c r="P35" s="71"/>
      <c r="Q35" s="71"/>
      <c r="R35" s="76"/>
      <c r="S35" s="76"/>
      <c r="T35" s="76">
        <f t="shared" si="5"/>
        <v>0</v>
      </c>
      <c r="U35" s="78">
        <f t="shared" si="2"/>
        <v>0</v>
      </c>
      <c r="V35" s="13">
        <f t="shared" si="3"/>
        <v>0</v>
      </c>
      <c r="W35" s="24"/>
      <c r="X35" s="17"/>
      <c r="Y35" s="4"/>
      <c r="Z35" s="24"/>
      <c r="AA35" s="17"/>
      <c r="AB35" s="4"/>
      <c r="AC35" s="24"/>
      <c r="AD35" s="17"/>
      <c r="AE35" s="4"/>
      <c r="AF35" s="4"/>
      <c r="AG35" s="4"/>
      <c r="AH35" s="4"/>
      <c r="AI35" s="17"/>
      <c r="AJ35" s="4"/>
    </row>
    <row r="36" spans="1:36" ht="142.5" x14ac:dyDescent="0.2">
      <c r="A36" s="87" t="s">
        <v>45</v>
      </c>
      <c r="B36" s="71" t="s">
        <v>68</v>
      </c>
      <c r="C36" s="71" t="s">
        <v>197</v>
      </c>
      <c r="D36" s="89" t="s">
        <v>162</v>
      </c>
      <c r="E36" s="89" t="s">
        <v>70</v>
      </c>
      <c r="F36" s="90">
        <v>0.1</v>
      </c>
      <c r="G36" s="74">
        <v>0.01</v>
      </c>
      <c r="H36" s="89" t="s">
        <v>44</v>
      </c>
      <c r="I36" s="91" t="s">
        <v>46</v>
      </c>
      <c r="J36" s="92">
        <v>0.4</v>
      </c>
      <c r="K36" s="71">
        <v>0.4</v>
      </c>
      <c r="L36" s="71">
        <v>0</v>
      </c>
      <c r="M36" s="71">
        <v>0</v>
      </c>
      <c r="N36" s="71">
        <v>0</v>
      </c>
      <c r="O36" s="46"/>
      <c r="P36" s="71"/>
      <c r="Q36" s="71"/>
      <c r="R36" s="76"/>
      <c r="S36" s="76"/>
      <c r="T36" s="76">
        <f t="shared" si="5"/>
        <v>0</v>
      </c>
      <c r="U36" s="78">
        <f t="shared" si="2"/>
        <v>0</v>
      </c>
      <c r="V36" s="13">
        <f t="shared" si="3"/>
        <v>0</v>
      </c>
      <c r="W36" s="24"/>
      <c r="X36" s="17"/>
      <c r="Y36" s="4"/>
      <c r="Z36" s="24"/>
      <c r="AA36" s="17"/>
      <c r="AB36" s="4"/>
      <c r="AC36" s="24"/>
      <c r="AD36" s="17"/>
      <c r="AE36" s="4"/>
      <c r="AF36" s="4"/>
      <c r="AG36" s="4"/>
      <c r="AH36" s="4"/>
      <c r="AI36" s="17"/>
      <c r="AJ36" s="4"/>
    </row>
    <row r="37" spans="1:36" ht="128.25" x14ac:dyDescent="0.2">
      <c r="A37" s="87" t="s">
        <v>45</v>
      </c>
      <c r="B37" s="71" t="s">
        <v>68</v>
      </c>
      <c r="C37" s="71" t="s">
        <v>197</v>
      </c>
      <c r="D37" s="89" t="s">
        <v>163</v>
      </c>
      <c r="E37" s="89" t="s">
        <v>70</v>
      </c>
      <c r="F37" s="90">
        <v>0.1</v>
      </c>
      <c r="G37" s="74">
        <v>0.01</v>
      </c>
      <c r="H37" s="89" t="s">
        <v>44</v>
      </c>
      <c r="I37" s="91" t="s">
        <v>46</v>
      </c>
      <c r="J37" s="92">
        <v>0.7</v>
      </c>
      <c r="K37" s="71">
        <v>0.7</v>
      </c>
      <c r="L37" s="71">
        <v>0</v>
      </c>
      <c r="M37" s="71">
        <v>0</v>
      </c>
      <c r="N37" s="71">
        <v>0</v>
      </c>
      <c r="O37" s="46"/>
      <c r="P37" s="71"/>
      <c r="Q37" s="71"/>
      <c r="R37" s="76"/>
      <c r="S37" s="76"/>
      <c r="T37" s="76">
        <f t="shared" si="5"/>
        <v>0</v>
      </c>
      <c r="U37" s="78">
        <f t="shared" si="2"/>
        <v>0</v>
      </c>
      <c r="V37" s="13">
        <f t="shared" si="3"/>
        <v>0</v>
      </c>
      <c r="W37" s="24"/>
      <c r="X37" s="17"/>
      <c r="Y37" s="4"/>
      <c r="Z37" s="24"/>
      <c r="AA37" s="17"/>
      <c r="AB37" s="4"/>
      <c r="AC37" s="24"/>
      <c r="AD37" s="17"/>
      <c r="AE37" s="4"/>
      <c r="AF37" s="4"/>
      <c r="AG37" s="4"/>
      <c r="AH37" s="4"/>
      <c r="AI37" s="17"/>
      <c r="AJ37" s="4"/>
    </row>
    <row r="38" spans="1:36" ht="114.75" x14ac:dyDescent="0.2">
      <c r="A38" s="93" t="s">
        <v>76</v>
      </c>
      <c r="B38" s="94" t="s">
        <v>49</v>
      </c>
      <c r="C38" s="94" t="s">
        <v>49</v>
      </c>
      <c r="D38" s="95" t="s">
        <v>152</v>
      </c>
      <c r="E38" s="95" t="s">
        <v>154</v>
      </c>
      <c r="F38" s="96">
        <v>0.35</v>
      </c>
      <c r="G38" s="74">
        <v>2.5000000000000001E-2</v>
      </c>
      <c r="H38" s="94" t="s">
        <v>44</v>
      </c>
      <c r="I38" s="95" t="s">
        <v>180</v>
      </c>
      <c r="J38" s="96">
        <f t="shared" si="4"/>
        <v>1</v>
      </c>
      <c r="K38" s="96">
        <v>0</v>
      </c>
      <c r="L38" s="96">
        <v>0.25</v>
      </c>
      <c r="M38" s="96">
        <v>0.25</v>
      </c>
      <c r="N38" s="96">
        <v>0.5</v>
      </c>
      <c r="O38" s="46">
        <f t="shared" si="0"/>
        <v>0</v>
      </c>
      <c r="P38" s="71"/>
      <c r="Q38" s="71"/>
      <c r="R38" s="76"/>
      <c r="S38" s="76"/>
      <c r="T38" s="76">
        <f t="shared" si="5"/>
        <v>0</v>
      </c>
      <c r="U38" s="78">
        <f t="shared" si="2"/>
        <v>0</v>
      </c>
      <c r="V38" s="13">
        <f t="shared" si="3"/>
        <v>0</v>
      </c>
      <c r="W38" s="22"/>
      <c r="X38" s="22"/>
      <c r="Y38" s="22"/>
      <c r="Z38" s="22"/>
      <c r="AA38" s="22"/>
      <c r="AB38" s="4"/>
      <c r="AC38" s="22"/>
      <c r="AD38" s="22"/>
      <c r="AE38" s="4"/>
      <c r="AF38" s="4"/>
      <c r="AG38" s="4"/>
      <c r="AH38" s="4"/>
      <c r="AI38" s="17"/>
      <c r="AJ38" s="4"/>
    </row>
    <row r="39" spans="1:36" ht="114.75" x14ac:dyDescent="0.2">
      <c r="A39" s="70" t="s">
        <v>76</v>
      </c>
      <c r="B39" s="71" t="s">
        <v>49</v>
      </c>
      <c r="C39" s="71" t="s">
        <v>49</v>
      </c>
      <c r="D39" s="97" t="s">
        <v>153</v>
      </c>
      <c r="E39" s="97" t="s">
        <v>154</v>
      </c>
      <c r="F39" s="98">
        <v>0.35</v>
      </c>
      <c r="G39" s="74">
        <v>2.5000000000000001E-2</v>
      </c>
      <c r="H39" s="71" t="s">
        <v>44</v>
      </c>
      <c r="I39" s="97" t="s">
        <v>179</v>
      </c>
      <c r="J39" s="98">
        <f t="shared" si="4"/>
        <v>1</v>
      </c>
      <c r="K39" s="98">
        <v>0.25</v>
      </c>
      <c r="L39" s="98">
        <v>0.25</v>
      </c>
      <c r="M39" s="98">
        <v>0.25</v>
      </c>
      <c r="N39" s="98">
        <v>0.25</v>
      </c>
      <c r="O39" s="46">
        <f t="shared" si="0"/>
        <v>0</v>
      </c>
      <c r="P39" s="79"/>
      <c r="Q39" s="79"/>
      <c r="R39" s="78"/>
      <c r="S39" s="78"/>
      <c r="T39" s="76">
        <f t="shared" si="5"/>
        <v>0</v>
      </c>
      <c r="U39" s="78">
        <f t="shared" si="2"/>
        <v>0</v>
      </c>
      <c r="V39" s="13">
        <f t="shared" si="3"/>
        <v>0</v>
      </c>
      <c r="W39" s="21"/>
      <c r="X39" s="22"/>
      <c r="Y39" s="4"/>
      <c r="Z39" s="21"/>
      <c r="AA39" s="22"/>
      <c r="AB39" s="4"/>
      <c r="AC39" s="21"/>
      <c r="AD39" s="22"/>
      <c r="AE39" s="33"/>
      <c r="AF39" s="4"/>
      <c r="AG39" s="4"/>
      <c r="AH39" s="4"/>
      <c r="AI39" s="21"/>
      <c r="AJ39" s="4"/>
    </row>
    <row r="40" spans="1:36" ht="127.5" x14ac:dyDescent="0.2">
      <c r="A40" s="70" t="s">
        <v>76</v>
      </c>
      <c r="B40" s="71" t="s">
        <v>49</v>
      </c>
      <c r="C40" s="71" t="s">
        <v>49</v>
      </c>
      <c r="D40" s="97" t="s">
        <v>77</v>
      </c>
      <c r="E40" s="97" t="s">
        <v>154</v>
      </c>
      <c r="F40" s="98">
        <v>0.3</v>
      </c>
      <c r="G40" s="74">
        <v>0.02</v>
      </c>
      <c r="H40" s="71" t="s">
        <v>44</v>
      </c>
      <c r="I40" s="97" t="s">
        <v>178</v>
      </c>
      <c r="J40" s="98">
        <f t="shared" si="4"/>
        <v>1</v>
      </c>
      <c r="K40" s="98">
        <v>0</v>
      </c>
      <c r="L40" s="98">
        <v>0.25</v>
      </c>
      <c r="M40" s="98">
        <v>0.25</v>
      </c>
      <c r="N40" s="98">
        <v>0.5</v>
      </c>
      <c r="O40" s="46">
        <f t="shared" si="0"/>
        <v>0</v>
      </c>
      <c r="P40" s="79"/>
      <c r="Q40" s="79"/>
      <c r="R40" s="78"/>
      <c r="S40" s="78"/>
      <c r="T40" s="76">
        <f t="shared" si="5"/>
        <v>0</v>
      </c>
      <c r="U40" s="78">
        <f t="shared" si="2"/>
        <v>0</v>
      </c>
      <c r="V40" s="13">
        <f t="shared" si="3"/>
        <v>0</v>
      </c>
      <c r="W40" s="21"/>
      <c r="X40" s="22"/>
      <c r="Y40" s="4"/>
      <c r="Z40" s="21"/>
      <c r="AA40" s="22"/>
      <c r="AB40" s="4"/>
      <c r="AC40" s="21"/>
      <c r="AD40" s="22"/>
      <c r="AE40" s="4"/>
      <c r="AF40" s="4"/>
      <c r="AG40" s="4"/>
      <c r="AH40" s="4"/>
      <c r="AI40" s="21"/>
      <c r="AJ40" s="4"/>
    </row>
    <row r="41" spans="1:36" ht="76.5" x14ac:dyDescent="0.2">
      <c r="A41" s="70" t="s">
        <v>78</v>
      </c>
      <c r="B41" s="71" t="s">
        <v>49</v>
      </c>
      <c r="C41" s="71" t="s">
        <v>49</v>
      </c>
      <c r="D41" s="75" t="s">
        <v>79</v>
      </c>
      <c r="E41" s="71" t="s">
        <v>80</v>
      </c>
      <c r="F41" s="73">
        <v>0.3</v>
      </c>
      <c r="G41" s="74">
        <v>0.02</v>
      </c>
      <c r="H41" s="71" t="s">
        <v>44</v>
      </c>
      <c r="I41" s="71" t="s">
        <v>81</v>
      </c>
      <c r="J41" s="71">
        <f t="shared" si="4"/>
        <v>12</v>
      </c>
      <c r="K41" s="71">
        <v>3</v>
      </c>
      <c r="L41" s="71">
        <v>3</v>
      </c>
      <c r="M41" s="71">
        <v>3</v>
      </c>
      <c r="N41" s="71">
        <v>3</v>
      </c>
      <c r="O41" s="46">
        <f t="shared" si="0"/>
        <v>0</v>
      </c>
      <c r="P41" s="71"/>
      <c r="Q41" s="71"/>
      <c r="R41" s="76"/>
      <c r="S41" s="76"/>
      <c r="T41" s="76">
        <f t="shared" si="5"/>
        <v>0</v>
      </c>
      <c r="U41" s="78">
        <f t="shared" si="2"/>
        <v>0</v>
      </c>
      <c r="V41" s="13">
        <f t="shared" si="3"/>
        <v>0</v>
      </c>
      <c r="W41" s="22"/>
      <c r="X41" s="22"/>
      <c r="Y41" s="4"/>
      <c r="Z41" s="22"/>
      <c r="AA41" s="22"/>
      <c r="AB41" s="4"/>
      <c r="AC41" s="22"/>
      <c r="AD41" s="22"/>
      <c r="AE41" s="4"/>
      <c r="AF41" s="4"/>
      <c r="AG41" s="4"/>
      <c r="AH41" s="4"/>
      <c r="AI41" s="21"/>
      <c r="AJ41" s="4"/>
    </row>
    <row r="42" spans="1:36" ht="63.75" x14ac:dyDescent="0.2">
      <c r="A42" s="70" t="s">
        <v>78</v>
      </c>
      <c r="B42" s="71" t="s">
        <v>49</v>
      </c>
      <c r="C42" s="71" t="s">
        <v>49</v>
      </c>
      <c r="D42" s="75" t="s">
        <v>82</v>
      </c>
      <c r="E42" s="71" t="s">
        <v>80</v>
      </c>
      <c r="F42" s="73">
        <v>0.7</v>
      </c>
      <c r="G42" s="74">
        <v>0.05</v>
      </c>
      <c r="H42" s="71" t="s">
        <v>83</v>
      </c>
      <c r="I42" s="71" t="s">
        <v>177</v>
      </c>
      <c r="J42" s="79">
        <f>SUM(K42:N42)/4</f>
        <v>1</v>
      </c>
      <c r="K42" s="79">
        <v>1</v>
      </c>
      <c r="L42" s="79">
        <v>1</v>
      </c>
      <c r="M42" s="79">
        <v>1</v>
      </c>
      <c r="N42" s="79">
        <v>1</v>
      </c>
      <c r="O42" s="46">
        <f t="shared" si="0"/>
        <v>0</v>
      </c>
      <c r="P42" s="71"/>
      <c r="Q42" s="71"/>
      <c r="R42" s="76"/>
      <c r="S42" s="76"/>
      <c r="T42" s="76">
        <f t="shared" si="5"/>
        <v>0</v>
      </c>
      <c r="U42" s="78">
        <f t="shared" si="2"/>
        <v>0</v>
      </c>
      <c r="V42" s="13">
        <f t="shared" si="3"/>
        <v>0</v>
      </c>
      <c r="W42" s="22"/>
      <c r="X42" s="22"/>
      <c r="Y42" s="4"/>
      <c r="Z42" s="22"/>
      <c r="AA42" s="22"/>
      <c r="AB42" s="4"/>
      <c r="AC42" s="22"/>
      <c r="AD42" s="22"/>
      <c r="AE42" s="4"/>
      <c r="AF42" s="4"/>
      <c r="AG42" s="4"/>
      <c r="AH42" s="4"/>
      <c r="AI42" s="21"/>
      <c r="AJ42" s="4"/>
    </row>
    <row r="43" spans="1:36" ht="63.75" x14ac:dyDescent="0.2">
      <c r="A43" s="70" t="s">
        <v>84</v>
      </c>
      <c r="B43" s="71" t="s">
        <v>49</v>
      </c>
      <c r="C43" s="71" t="s">
        <v>49</v>
      </c>
      <c r="D43" s="75" t="s">
        <v>85</v>
      </c>
      <c r="E43" s="71" t="s">
        <v>80</v>
      </c>
      <c r="F43" s="73">
        <v>0.3</v>
      </c>
      <c r="G43" s="74">
        <v>0.02</v>
      </c>
      <c r="H43" s="71" t="s">
        <v>44</v>
      </c>
      <c r="I43" s="75" t="s">
        <v>86</v>
      </c>
      <c r="J43" s="71">
        <f t="shared" si="4"/>
        <v>24</v>
      </c>
      <c r="K43" s="71">
        <v>6</v>
      </c>
      <c r="L43" s="71">
        <v>6</v>
      </c>
      <c r="M43" s="71">
        <v>6</v>
      </c>
      <c r="N43" s="71">
        <v>6</v>
      </c>
      <c r="O43" s="46">
        <f t="shared" si="0"/>
        <v>0</v>
      </c>
      <c r="P43" s="71"/>
      <c r="Q43" s="71"/>
      <c r="R43" s="76"/>
      <c r="S43" s="76"/>
      <c r="T43" s="76">
        <f t="shared" si="5"/>
        <v>0</v>
      </c>
      <c r="U43" s="78">
        <f t="shared" si="2"/>
        <v>0</v>
      </c>
      <c r="V43" s="13">
        <f t="shared" si="3"/>
        <v>0</v>
      </c>
      <c r="W43" s="22"/>
      <c r="X43" s="22"/>
      <c r="Y43" s="4"/>
      <c r="Z43" s="22"/>
      <c r="AA43" s="22"/>
      <c r="AB43" s="4"/>
      <c r="AC43" s="22"/>
      <c r="AD43" s="22"/>
      <c r="AE43" s="4"/>
      <c r="AF43" s="4"/>
      <c r="AG43" s="4"/>
      <c r="AH43" s="4"/>
      <c r="AI43" s="21"/>
      <c r="AJ43" s="4"/>
    </row>
    <row r="44" spans="1:36" ht="102" x14ac:dyDescent="0.2">
      <c r="A44" s="70" t="s">
        <v>84</v>
      </c>
      <c r="B44" s="71" t="s">
        <v>49</v>
      </c>
      <c r="C44" s="71" t="s">
        <v>49</v>
      </c>
      <c r="D44" s="75" t="s">
        <v>87</v>
      </c>
      <c r="E44" s="71" t="s">
        <v>80</v>
      </c>
      <c r="F44" s="73">
        <v>0.3</v>
      </c>
      <c r="G44" s="74">
        <v>0.02</v>
      </c>
      <c r="H44" s="71" t="s">
        <v>83</v>
      </c>
      <c r="I44" s="97" t="s">
        <v>176</v>
      </c>
      <c r="J44" s="79">
        <f>SUM(K44:N44)/4</f>
        <v>1</v>
      </c>
      <c r="K44" s="79">
        <v>1</v>
      </c>
      <c r="L44" s="79">
        <v>1</v>
      </c>
      <c r="M44" s="79">
        <v>1</v>
      </c>
      <c r="N44" s="79">
        <v>1</v>
      </c>
      <c r="O44" s="46">
        <f t="shared" si="0"/>
        <v>0</v>
      </c>
      <c r="P44" s="71"/>
      <c r="Q44" s="71"/>
      <c r="R44" s="76"/>
      <c r="S44" s="76"/>
      <c r="T44" s="76">
        <f t="shared" si="5"/>
        <v>0</v>
      </c>
      <c r="U44" s="78">
        <f t="shared" si="2"/>
        <v>0</v>
      </c>
      <c r="V44" s="13">
        <f t="shared" si="3"/>
        <v>0</v>
      </c>
      <c r="W44" s="22"/>
      <c r="X44" s="22"/>
      <c r="Y44" s="4"/>
      <c r="Z44" s="22"/>
      <c r="AA44" s="22"/>
      <c r="AB44" s="4"/>
      <c r="AC44" s="22"/>
      <c r="AD44" s="22"/>
      <c r="AE44" s="4"/>
      <c r="AF44" s="4"/>
      <c r="AG44" s="4"/>
      <c r="AH44" s="4"/>
      <c r="AI44" s="21"/>
      <c r="AJ44" s="4"/>
    </row>
    <row r="45" spans="1:36" ht="153" x14ac:dyDescent="0.2">
      <c r="A45" s="70" t="s">
        <v>84</v>
      </c>
      <c r="B45" s="71" t="s">
        <v>49</v>
      </c>
      <c r="C45" s="71" t="s">
        <v>49</v>
      </c>
      <c r="D45" s="75" t="s">
        <v>88</v>
      </c>
      <c r="E45" s="71" t="s">
        <v>80</v>
      </c>
      <c r="F45" s="73">
        <v>0.4</v>
      </c>
      <c r="G45" s="74">
        <v>0.03</v>
      </c>
      <c r="H45" s="71" t="s">
        <v>83</v>
      </c>
      <c r="I45" s="97" t="s">
        <v>184</v>
      </c>
      <c r="J45" s="79">
        <f>SUM(K45:N45)/4</f>
        <v>1</v>
      </c>
      <c r="K45" s="79">
        <v>1</v>
      </c>
      <c r="L45" s="79">
        <v>1</v>
      </c>
      <c r="M45" s="79">
        <v>1</v>
      </c>
      <c r="N45" s="79">
        <v>1</v>
      </c>
      <c r="O45" s="46">
        <f t="shared" si="0"/>
        <v>0</v>
      </c>
      <c r="P45" s="71"/>
      <c r="Q45" s="71"/>
      <c r="R45" s="76"/>
      <c r="S45" s="76"/>
      <c r="T45" s="76">
        <f t="shared" si="5"/>
        <v>0</v>
      </c>
      <c r="U45" s="78">
        <f t="shared" si="2"/>
        <v>0</v>
      </c>
      <c r="V45" s="13">
        <f t="shared" si="3"/>
        <v>0</v>
      </c>
      <c r="W45" s="22"/>
      <c r="X45" s="22"/>
      <c r="Y45" s="4"/>
      <c r="Z45" s="22"/>
      <c r="AA45" s="22"/>
      <c r="AB45" s="21"/>
      <c r="AC45" s="22"/>
      <c r="AD45" s="22"/>
      <c r="AE45" s="4"/>
      <c r="AF45" s="4"/>
      <c r="AG45" s="4"/>
      <c r="AH45" s="4"/>
      <c r="AI45" s="21"/>
      <c r="AJ45" s="4"/>
    </row>
    <row r="46" spans="1:36" ht="76.5" x14ac:dyDescent="0.2">
      <c r="A46" s="70" t="s">
        <v>89</v>
      </c>
      <c r="B46" s="71" t="s">
        <v>49</v>
      </c>
      <c r="C46" s="71" t="s">
        <v>49</v>
      </c>
      <c r="D46" s="72" t="s">
        <v>90</v>
      </c>
      <c r="E46" s="71" t="s">
        <v>91</v>
      </c>
      <c r="F46" s="73">
        <v>0.4</v>
      </c>
      <c r="G46" s="74">
        <v>0.03</v>
      </c>
      <c r="H46" s="71" t="s">
        <v>44</v>
      </c>
      <c r="I46" s="71" t="s">
        <v>185</v>
      </c>
      <c r="J46" s="73">
        <f>SUM(L46:N46)</f>
        <v>1</v>
      </c>
      <c r="K46" s="99">
        <v>0</v>
      </c>
      <c r="L46" s="99">
        <v>1</v>
      </c>
      <c r="M46" s="99">
        <v>0</v>
      </c>
      <c r="N46" s="99">
        <v>0</v>
      </c>
      <c r="O46" s="46">
        <f t="shared" si="0"/>
        <v>0</v>
      </c>
      <c r="P46" s="73"/>
      <c r="Q46" s="73"/>
      <c r="R46" s="100"/>
      <c r="S46" s="76"/>
      <c r="T46" s="76">
        <f t="shared" si="5"/>
        <v>0</v>
      </c>
      <c r="U46" s="78">
        <f t="shared" si="2"/>
        <v>0</v>
      </c>
      <c r="V46" s="13">
        <f t="shared" si="3"/>
        <v>0</v>
      </c>
      <c r="W46" s="22"/>
      <c r="X46" s="22"/>
      <c r="Y46" s="4"/>
      <c r="Z46" s="22"/>
      <c r="AA46" s="22"/>
      <c r="AB46" s="4"/>
      <c r="AC46" s="22"/>
      <c r="AD46" s="22"/>
      <c r="AE46" s="4"/>
      <c r="AF46" s="4"/>
      <c r="AG46" s="22"/>
      <c r="AH46" s="4"/>
      <c r="AI46" s="21"/>
      <c r="AJ46" s="4"/>
    </row>
    <row r="47" spans="1:36" ht="102" x14ac:dyDescent="0.2">
      <c r="A47" s="70" t="s">
        <v>89</v>
      </c>
      <c r="B47" s="71" t="s">
        <v>49</v>
      </c>
      <c r="C47" s="71" t="s">
        <v>49</v>
      </c>
      <c r="D47" s="72" t="s">
        <v>156</v>
      </c>
      <c r="E47" s="71" t="s">
        <v>91</v>
      </c>
      <c r="F47" s="73">
        <v>0.2</v>
      </c>
      <c r="G47" s="74">
        <v>0.01</v>
      </c>
      <c r="H47" s="71" t="s">
        <v>44</v>
      </c>
      <c r="I47" s="71" t="s">
        <v>186</v>
      </c>
      <c r="J47" s="73">
        <f t="shared" si="4"/>
        <v>1</v>
      </c>
      <c r="K47" s="101">
        <v>0.5</v>
      </c>
      <c r="L47" s="101">
        <v>0.5</v>
      </c>
      <c r="M47" s="101">
        <v>0</v>
      </c>
      <c r="N47" s="101">
        <v>0</v>
      </c>
      <c r="O47" s="46">
        <f t="shared" si="0"/>
        <v>0</v>
      </c>
      <c r="P47" s="73"/>
      <c r="Q47" s="73"/>
      <c r="R47" s="100"/>
      <c r="S47" s="76"/>
      <c r="T47" s="76">
        <f t="shared" si="5"/>
        <v>0</v>
      </c>
      <c r="U47" s="78">
        <f t="shared" si="2"/>
        <v>0</v>
      </c>
      <c r="V47" s="13">
        <f t="shared" si="3"/>
        <v>0</v>
      </c>
      <c r="W47" s="22"/>
      <c r="X47" s="22"/>
      <c r="Y47" s="4"/>
      <c r="Z47" s="22"/>
      <c r="AA47" s="22"/>
      <c r="AB47" s="4"/>
      <c r="AC47" s="22"/>
      <c r="AD47" s="22"/>
      <c r="AE47" s="4"/>
      <c r="AF47" s="4"/>
      <c r="AG47" s="22"/>
      <c r="AH47" s="4"/>
      <c r="AI47" s="21"/>
      <c r="AJ47" s="4"/>
    </row>
    <row r="48" spans="1:36" ht="114.75" x14ac:dyDescent="0.2">
      <c r="A48" s="70" t="s">
        <v>89</v>
      </c>
      <c r="B48" s="71" t="s">
        <v>49</v>
      </c>
      <c r="C48" s="71" t="s">
        <v>49</v>
      </c>
      <c r="D48" s="75" t="s">
        <v>92</v>
      </c>
      <c r="E48" s="71" t="s">
        <v>91</v>
      </c>
      <c r="F48" s="73">
        <v>0.25</v>
      </c>
      <c r="G48" s="74">
        <v>0.02</v>
      </c>
      <c r="H48" s="71" t="s">
        <v>44</v>
      </c>
      <c r="I48" s="71" t="s">
        <v>187</v>
      </c>
      <c r="J48" s="73">
        <f t="shared" si="4"/>
        <v>1</v>
      </c>
      <c r="K48" s="99">
        <v>0.15</v>
      </c>
      <c r="L48" s="99">
        <v>0.25</v>
      </c>
      <c r="M48" s="99">
        <v>0.35</v>
      </c>
      <c r="N48" s="99">
        <v>0.25</v>
      </c>
      <c r="O48" s="46">
        <f t="shared" si="0"/>
        <v>0</v>
      </c>
      <c r="P48" s="102"/>
      <c r="Q48" s="102"/>
      <c r="R48" s="76"/>
      <c r="S48" s="102"/>
      <c r="T48" s="76">
        <f t="shared" si="5"/>
        <v>0</v>
      </c>
      <c r="U48" s="78">
        <f t="shared" si="2"/>
        <v>0</v>
      </c>
      <c r="V48" s="13">
        <f t="shared" si="3"/>
        <v>0</v>
      </c>
      <c r="W48" s="24"/>
      <c r="X48" s="25"/>
      <c r="Y48" s="4"/>
      <c r="Z48" s="24"/>
      <c r="AA48" s="25"/>
      <c r="AB48" s="4"/>
      <c r="AC48" s="24"/>
      <c r="AD48" s="25"/>
      <c r="AE48" s="4"/>
      <c r="AF48" s="4"/>
      <c r="AG48" s="22"/>
      <c r="AH48" s="4"/>
      <c r="AI48" s="21"/>
      <c r="AJ48" s="4"/>
    </row>
    <row r="49" spans="1:36" ht="76.5" x14ac:dyDescent="0.2">
      <c r="A49" s="70" t="s">
        <v>89</v>
      </c>
      <c r="B49" s="71" t="s">
        <v>49</v>
      </c>
      <c r="C49" s="71" t="s">
        <v>49</v>
      </c>
      <c r="D49" s="103" t="s">
        <v>157</v>
      </c>
      <c r="E49" s="71" t="s">
        <v>93</v>
      </c>
      <c r="F49" s="73">
        <v>0.15</v>
      </c>
      <c r="G49" s="74">
        <v>0.01</v>
      </c>
      <c r="H49" s="71" t="s">
        <v>44</v>
      </c>
      <c r="I49" s="71" t="s">
        <v>188</v>
      </c>
      <c r="J49" s="73">
        <f t="shared" si="4"/>
        <v>1</v>
      </c>
      <c r="K49" s="101">
        <v>0.5</v>
      </c>
      <c r="L49" s="101">
        <v>0.5</v>
      </c>
      <c r="M49" s="99">
        <v>0</v>
      </c>
      <c r="N49" s="99">
        <v>0</v>
      </c>
      <c r="O49" s="46">
        <f t="shared" si="0"/>
        <v>0</v>
      </c>
      <c r="P49" s="71"/>
      <c r="Q49" s="71"/>
      <c r="R49" s="76"/>
      <c r="S49" s="76"/>
      <c r="T49" s="76">
        <f t="shared" si="5"/>
        <v>0</v>
      </c>
      <c r="U49" s="78">
        <f t="shared" si="2"/>
        <v>0</v>
      </c>
      <c r="V49" s="13">
        <f t="shared" si="3"/>
        <v>0</v>
      </c>
      <c r="W49" s="26"/>
      <c r="X49" s="26"/>
      <c r="Y49" s="4"/>
      <c r="Z49" s="26"/>
      <c r="AA49" s="26"/>
      <c r="AB49" s="4"/>
      <c r="AC49" s="26"/>
      <c r="AD49" s="26"/>
      <c r="AE49" s="4"/>
      <c r="AF49" s="26"/>
      <c r="AG49" s="26"/>
      <c r="AH49" s="4"/>
      <c r="AI49" s="21"/>
      <c r="AJ49" s="4"/>
    </row>
    <row r="50" spans="1:36" ht="76.5" x14ac:dyDescent="0.2">
      <c r="A50" s="70" t="s">
        <v>94</v>
      </c>
      <c r="B50" s="71" t="s">
        <v>49</v>
      </c>
      <c r="C50" s="104" t="s">
        <v>49</v>
      </c>
      <c r="D50" s="92" t="s">
        <v>147</v>
      </c>
      <c r="E50" s="105" t="s">
        <v>95</v>
      </c>
      <c r="F50" s="73">
        <v>0.5</v>
      </c>
      <c r="G50" s="74">
        <v>0.04</v>
      </c>
      <c r="H50" s="71" t="s">
        <v>44</v>
      </c>
      <c r="I50" s="71" t="s">
        <v>96</v>
      </c>
      <c r="J50" s="73">
        <f t="shared" si="4"/>
        <v>1</v>
      </c>
      <c r="K50" s="73">
        <v>0.25</v>
      </c>
      <c r="L50" s="73">
        <v>0.25</v>
      </c>
      <c r="M50" s="73">
        <v>0.25</v>
      </c>
      <c r="N50" s="73">
        <v>0.25</v>
      </c>
      <c r="O50" s="46">
        <f t="shared" si="0"/>
        <v>0</v>
      </c>
      <c r="P50" s="73"/>
      <c r="Q50" s="73"/>
      <c r="R50" s="106"/>
      <c r="S50" s="76"/>
      <c r="T50" s="76">
        <f t="shared" si="5"/>
        <v>0</v>
      </c>
      <c r="U50" s="78">
        <f t="shared" si="2"/>
        <v>0</v>
      </c>
      <c r="V50" s="13">
        <f t="shared" si="3"/>
        <v>0</v>
      </c>
      <c r="W50" s="22"/>
      <c r="X50" s="22"/>
      <c r="Y50" s="4"/>
      <c r="Z50" s="22"/>
      <c r="AA50" s="22"/>
      <c r="AB50" s="4"/>
      <c r="AC50" s="22"/>
      <c r="AD50" s="22"/>
      <c r="AE50" s="4"/>
      <c r="AF50" s="4"/>
      <c r="AG50" s="4"/>
      <c r="AH50" s="4"/>
      <c r="AI50" s="25"/>
      <c r="AJ50" s="4"/>
    </row>
    <row r="51" spans="1:36" ht="153" x14ac:dyDescent="0.2">
      <c r="A51" s="70" t="s">
        <v>94</v>
      </c>
      <c r="B51" s="71" t="s">
        <v>49</v>
      </c>
      <c r="C51" s="104" t="s">
        <v>49</v>
      </c>
      <c r="D51" s="92" t="s">
        <v>97</v>
      </c>
      <c r="E51" s="105" t="s">
        <v>98</v>
      </c>
      <c r="F51" s="73">
        <v>0.5</v>
      </c>
      <c r="G51" s="74">
        <v>0.04</v>
      </c>
      <c r="H51" s="71" t="s">
        <v>44</v>
      </c>
      <c r="I51" s="71" t="s">
        <v>99</v>
      </c>
      <c r="J51" s="73">
        <f t="shared" si="4"/>
        <v>1</v>
      </c>
      <c r="K51" s="73">
        <v>0.25</v>
      </c>
      <c r="L51" s="73">
        <v>0.25</v>
      </c>
      <c r="M51" s="73">
        <v>0.25</v>
      </c>
      <c r="N51" s="73">
        <v>0.25</v>
      </c>
      <c r="O51" s="46">
        <f t="shared" si="0"/>
        <v>0</v>
      </c>
      <c r="P51" s="73"/>
      <c r="Q51" s="73"/>
      <c r="R51" s="106"/>
      <c r="S51" s="76"/>
      <c r="T51" s="76">
        <f t="shared" si="5"/>
        <v>0</v>
      </c>
      <c r="U51" s="78">
        <f t="shared" si="2"/>
        <v>0</v>
      </c>
      <c r="V51" s="13">
        <f t="shared" si="3"/>
        <v>0</v>
      </c>
      <c r="W51" s="22"/>
      <c r="X51" s="22"/>
      <c r="Y51" s="4"/>
      <c r="Z51" s="22"/>
      <c r="AA51" s="22"/>
      <c r="AB51" s="4"/>
      <c r="AC51" s="22"/>
      <c r="AD51" s="22"/>
      <c r="AE51" s="4"/>
      <c r="AF51" s="4"/>
      <c r="AG51" s="4"/>
      <c r="AH51" s="4"/>
      <c r="AI51" s="21"/>
      <c r="AJ51" s="4"/>
    </row>
    <row r="52" spans="1:36" ht="51" x14ac:dyDescent="0.2">
      <c r="A52" s="70" t="s">
        <v>101</v>
      </c>
      <c r="B52" s="71" t="s">
        <v>49</v>
      </c>
      <c r="C52" s="71" t="s">
        <v>49</v>
      </c>
      <c r="D52" s="94" t="s">
        <v>102</v>
      </c>
      <c r="E52" s="71" t="s">
        <v>103</v>
      </c>
      <c r="F52" s="73">
        <v>0.1</v>
      </c>
      <c r="G52" s="74">
        <v>0.01</v>
      </c>
      <c r="H52" s="71" t="s">
        <v>44</v>
      </c>
      <c r="I52" s="71" t="s">
        <v>100</v>
      </c>
      <c r="J52" s="71">
        <f t="shared" si="4"/>
        <v>1</v>
      </c>
      <c r="K52" s="71">
        <v>0</v>
      </c>
      <c r="L52" s="71">
        <v>1</v>
      </c>
      <c r="M52" s="71">
        <v>0</v>
      </c>
      <c r="N52" s="71">
        <v>0</v>
      </c>
      <c r="O52" s="46">
        <v>1</v>
      </c>
      <c r="P52" s="71"/>
      <c r="Q52" s="71"/>
      <c r="R52" s="76"/>
      <c r="S52" s="76"/>
      <c r="T52" s="76">
        <f t="shared" si="5"/>
        <v>0</v>
      </c>
      <c r="U52" s="78">
        <f t="shared" si="2"/>
        <v>0</v>
      </c>
      <c r="V52" s="13">
        <f t="shared" si="3"/>
        <v>0</v>
      </c>
      <c r="W52" s="22"/>
      <c r="X52" s="26"/>
      <c r="Y52" s="4"/>
      <c r="Z52" s="22"/>
      <c r="AA52" s="26"/>
      <c r="AB52" s="4"/>
      <c r="AC52" s="22"/>
      <c r="AD52" s="26"/>
      <c r="AE52" s="4"/>
      <c r="AF52" s="4"/>
      <c r="AG52" s="4"/>
      <c r="AH52" s="4"/>
      <c r="AI52" s="21"/>
      <c r="AJ52" s="4"/>
    </row>
    <row r="53" spans="1:36" ht="89.25" x14ac:dyDescent="0.2">
      <c r="A53" s="70" t="s">
        <v>101</v>
      </c>
      <c r="B53" s="71" t="s">
        <v>49</v>
      </c>
      <c r="C53" s="71" t="s">
        <v>49</v>
      </c>
      <c r="D53" s="71" t="s">
        <v>104</v>
      </c>
      <c r="E53" s="71" t="s">
        <v>103</v>
      </c>
      <c r="F53" s="73">
        <v>0.1</v>
      </c>
      <c r="G53" s="74">
        <v>0.01</v>
      </c>
      <c r="H53" s="71" t="s">
        <v>44</v>
      </c>
      <c r="I53" s="71" t="s">
        <v>105</v>
      </c>
      <c r="J53" s="71">
        <f t="shared" si="4"/>
        <v>2</v>
      </c>
      <c r="K53" s="71">
        <v>0</v>
      </c>
      <c r="L53" s="71">
        <v>0</v>
      </c>
      <c r="M53" s="71">
        <v>1</v>
      </c>
      <c r="N53" s="71">
        <v>1</v>
      </c>
      <c r="O53" s="46">
        <v>2</v>
      </c>
      <c r="P53" s="71"/>
      <c r="Q53" s="71"/>
      <c r="R53" s="76"/>
      <c r="S53" s="76"/>
      <c r="T53" s="76">
        <f t="shared" si="5"/>
        <v>0</v>
      </c>
      <c r="U53" s="78">
        <f t="shared" si="2"/>
        <v>0</v>
      </c>
      <c r="V53" s="13">
        <f t="shared" si="3"/>
        <v>0</v>
      </c>
      <c r="W53" s="21"/>
      <c r="X53" s="22"/>
      <c r="Y53" s="4"/>
      <c r="Z53" s="21"/>
      <c r="AA53" s="22"/>
      <c r="AB53" s="4"/>
      <c r="AC53" s="21"/>
      <c r="AD53" s="22"/>
      <c r="AE53" s="4"/>
      <c r="AF53" s="4"/>
      <c r="AG53" s="4"/>
      <c r="AH53" s="4"/>
      <c r="AI53" s="25"/>
      <c r="AJ53" s="4"/>
    </row>
    <row r="54" spans="1:36" ht="51" x14ac:dyDescent="0.2">
      <c r="A54" s="70" t="s">
        <v>101</v>
      </c>
      <c r="B54" s="71" t="s">
        <v>49</v>
      </c>
      <c r="C54" s="71" t="s">
        <v>49</v>
      </c>
      <c r="D54" s="71" t="s">
        <v>139</v>
      </c>
      <c r="E54" s="71" t="s">
        <v>103</v>
      </c>
      <c r="F54" s="73">
        <v>0.2</v>
      </c>
      <c r="G54" s="74">
        <v>0.01</v>
      </c>
      <c r="H54" s="71" t="s">
        <v>44</v>
      </c>
      <c r="I54" s="71" t="s">
        <v>136</v>
      </c>
      <c r="J54" s="73">
        <f t="shared" si="4"/>
        <v>1</v>
      </c>
      <c r="K54" s="73">
        <v>0.25</v>
      </c>
      <c r="L54" s="73">
        <v>0.25</v>
      </c>
      <c r="M54" s="73">
        <v>0.25</v>
      </c>
      <c r="N54" s="73">
        <v>0.25</v>
      </c>
      <c r="O54" s="46">
        <f t="shared" ref="O54" si="6">SUM(P54,Q54,R54,S54)</f>
        <v>0</v>
      </c>
      <c r="P54" s="71"/>
      <c r="Q54" s="71"/>
      <c r="R54" s="76"/>
      <c r="S54" s="76"/>
      <c r="T54" s="76">
        <f t="shared" si="5"/>
        <v>0</v>
      </c>
      <c r="U54" s="78">
        <f t="shared" si="2"/>
        <v>0</v>
      </c>
      <c r="V54" s="13">
        <f t="shared" si="3"/>
        <v>0</v>
      </c>
      <c r="W54" s="22"/>
      <c r="X54" s="22"/>
      <c r="Y54" s="4"/>
      <c r="Z54" s="22"/>
      <c r="AA54" s="22"/>
      <c r="AB54" s="4"/>
      <c r="AC54" s="22"/>
      <c r="AD54" s="22"/>
      <c r="AE54" s="4"/>
      <c r="AF54" s="4"/>
      <c r="AG54" s="4"/>
      <c r="AH54" s="4"/>
      <c r="AI54" s="21"/>
      <c r="AJ54" s="4"/>
    </row>
    <row r="55" spans="1:36" ht="51" x14ac:dyDescent="0.2">
      <c r="A55" s="70" t="s">
        <v>101</v>
      </c>
      <c r="B55" s="71" t="s">
        <v>49</v>
      </c>
      <c r="C55" s="71" t="s">
        <v>49</v>
      </c>
      <c r="D55" s="71" t="s">
        <v>106</v>
      </c>
      <c r="E55" s="71" t="s">
        <v>107</v>
      </c>
      <c r="F55" s="73">
        <v>0.2</v>
      </c>
      <c r="G55" s="74">
        <v>0.01</v>
      </c>
      <c r="H55" s="71" t="s">
        <v>44</v>
      </c>
      <c r="I55" s="71" t="s">
        <v>189</v>
      </c>
      <c r="J55" s="73">
        <f t="shared" ref="J55" si="7">SUM(K55:N55)</f>
        <v>1</v>
      </c>
      <c r="K55" s="73">
        <v>0.25</v>
      </c>
      <c r="L55" s="73">
        <v>0.25</v>
      </c>
      <c r="M55" s="73">
        <v>0.25</v>
      </c>
      <c r="N55" s="73">
        <v>0.25</v>
      </c>
      <c r="O55" s="46">
        <f t="shared" ref="O55:O69" si="8">SUM(P55,Q55,R55,S55)</f>
        <v>0</v>
      </c>
      <c r="P55" s="71"/>
      <c r="Q55" s="71"/>
      <c r="R55" s="76"/>
      <c r="S55" s="76"/>
      <c r="T55" s="76">
        <f t="shared" si="5"/>
        <v>0</v>
      </c>
      <c r="U55" s="78">
        <f t="shared" si="2"/>
        <v>0</v>
      </c>
      <c r="V55" s="13">
        <f t="shared" si="3"/>
        <v>0</v>
      </c>
      <c r="W55" s="22"/>
      <c r="X55" s="22"/>
      <c r="Y55" s="4"/>
      <c r="Z55" s="22"/>
      <c r="AA55" s="22"/>
      <c r="AB55" s="4"/>
      <c r="AC55" s="29"/>
      <c r="AD55" s="22"/>
      <c r="AE55" s="4"/>
      <c r="AF55" s="4"/>
      <c r="AG55" s="4"/>
      <c r="AH55" s="4"/>
      <c r="AI55" s="25"/>
      <c r="AJ55" s="4"/>
    </row>
    <row r="56" spans="1:36" ht="114.75" x14ac:dyDescent="0.2">
      <c r="A56" s="70" t="s">
        <v>101</v>
      </c>
      <c r="B56" s="71" t="s">
        <v>49</v>
      </c>
      <c r="C56" s="71" t="s">
        <v>49</v>
      </c>
      <c r="D56" s="71" t="s">
        <v>134</v>
      </c>
      <c r="E56" s="71" t="s">
        <v>103</v>
      </c>
      <c r="F56" s="73">
        <v>0.2</v>
      </c>
      <c r="G56" s="74">
        <v>0.01</v>
      </c>
      <c r="H56" s="71" t="s">
        <v>44</v>
      </c>
      <c r="I56" s="71" t="s">
        <v>108</v>
      </c>
      <c r="J56" s="73">
        <f t="shared" ref="J56" si="9">SUM(K56:N56)</f>
        <v>1</v>
      </c>
      <c r="K56" s="73">
        <v>0.25</v>
      </c>
      <c r="L56" s="73">
        <v>0.25</v>
      </c>
      <c r="M56" s="73">
        <v>0.25</v>
      </c>
      <c r="N56" s="73">
        <v>0.25</v>
      </c>
      <c r="O56" s="46">
        <f t="shared" si="8"/>
        <v>0</v>
      </c>
      <c r="P56" s="71"/>
      <c r="Q56" s="71"/>
      <c r="R56" s="76"/>
      <c r="S56" s="76"/>
      <c r="T56" s="76">
        <f t="shared" si="5"/>
        <v>0</v>
      </c>
      <c r="U56" s="78">
        <f t="shared" si="2"/>
        <v>0</v>
      </c>
      <c r="V56" s="13">
        <f t="shared" si="3"/>
        <v>0</v>
      </c>
      <c r="W56" s="22"/>
      <c r="X56" s="22"/>
      <c r="Y56" s="4"/>
      <c r="Z56" s="22"/>
      <c r="AA56" s="22"/>
      <c r="AB56" s="4"/>
      <c r="AC56" s="22"/>
      <c r="AD56" s="22"/>
      <c r="AE56" s="4"/>
      <c r="AF56" s="4"/>
      <c r="AG56" s="4"/>
      <c r="AH56" s="4"/>
      <c r="AI56" s="21"/>
      <c r="AJ56" s="4"/>
    </row>
    <row r="57" spans="1:36" ht="76.5" x14ac:dyDescent="0.2">
      <c r="A57" s="70" t="s">
        <v>101</v>
      </c>
      <c r="B57" s="71" t="s">
        <v>49</v>
      </c>
      <c r="C57" s="71" t="s">
        <v>49</v>
      </c>
      <c r="D57" s="71" t="s">
        <v>135</v>
      </c>
      <c r="E57" s="71" t="s">
        <v>103</v>
      </c>
      <c r="F57" s="73">
        <v>0.2</v>
      </c>
      <c r="G57" s="74">
        <v>0.01</v>
      </c>
      <c r="H57" s="71" t="s">
        <v>44</v>
      </c>
      <c r="I57" s="71" t="s">
        <v>109</v>
      </c>
      <c r="J57" s="73">
        <f t="shared" ref="J57" si="10">SUM(K57:N57)</f>
        <v>1</v>
      </c>
      <c r="K57" s="73">
        <v>0.25</v>
      </c>
      <c r="L57" s="73">
        <v>0.25</v>
      </c>
      <c r="M57" s="73">
        <v>0.25</v>
      </c>
      <c r="N57" s="73">
        <v>0.25</v>
      </c>
      <c r="O57" s="46">
        <f t="shared" si="8"/>
        <v>0</v>
      </c>
      <c r="P57" s="71"/>
      <c r="Q57" s="71"/>
      <c r="R57" s="76"/>
      <c r="S57" s="76"/>
      <c r="T57" s="76">
        <f t="shared" si="5"/>
        <v>0</v>
      </c>
      <c r="U57" s="78">
        <f t="shared" si="2"/>
        <v>0</v>
      </c>
      <c r="V57" s="13">
        <f t="shared" si="3"/>
        <v>0</v>
      </c>
      <c r="W57" s="22"/>
      <c r="X57" s="27"/>
      <c r="Y57" s="4"/>
      <c r="Z57" s="22"/>
      <c r="AA57" s="27"/>
      <c r="AB57" s="4"/>
      <c r="AC57" s="22"/>
      <c r="AD57" s="27"/>
      <c r="AE57" s="4"/>
      <c r="AF57" s="4"/>
      <c r="AG57" s="4"/>
      <c r="AH57" s="4"/>
      <c r="AI57" s="25"/>
      <c r="AJ57" s="4"/>
    </row>
    <row r="58" spans="1:36" ht="140.25" x14ac:dyDescent="0.2">
      <c r="A58" s="70" t="s">
        <v>110</v>
      </c>
      <c r="B58" s="71" t="s">
        <v>49</v>
      </c>
      <c r="C58" s="71" t="s">
        <v>49</v>
      </c>
      <c r="D58" s="97" t="s">
        <v>148</v>
      </c>
      <c r="E58" s="71" t="s">
        <v>150</v>
      </c>
      <c r="F58" s="73">
        <v>0.25</v>
      </c>
      <c r="G58" s="74">
        <v>0.02</v>
      </c>
      <c r="H58" s="71" t="s">
        <v>44</v>
      </c>
      <c r="I58" s="71" t="s">
        <v>190</v>
      </c>
      <c r="J58" s="73">
        <f t="shared" si="4"/>
        <v>1</v>
      </c>
      <c r="K58" s="73">
        <v>0.25</v>
      </c>
      <c r="L58" s="73">
        <v>0.25</v>
      </c>
      <c r="M58" s="73">
        <v>0.25</v>
      </c>
      <c r="N58" s="73">
        <v>0.25</v>
      </c>
      <c r="O58" s="46">
        <f t="shared" si="8"/>
        <v>0</v>
      </c>
      <c r="P58" s="73"/>
      <c r="Q58" s="73"/>
      <c r="R58" s="100"/>
      <c r="S58" s="76"/>
      <c r="T58" s="76">
        <f t="shared" si="5"/>
        <v>0</v>
      </c>
      <c r="U58" s="78">
        <f t="shared" si="2"/>
        <v>0</v>
      </c>
      <c r="V58" s="13">
        <f t="shared" si="3"/>
        <v>0</v>
      </c>
      <c r="W58" s="29"/>
      <c r="X58" s="22"/>
      <c r="Y58" s="4"/>
      <c r="Z58" s="21"/>
      <c r="AA58" s="22"/>
      <c r="AB58" s="4"/>
      <c r="AC58" s="29"/>
      <c r="AD58" s="22"/>
      <c r="AE58" s="4"/>
      <c r="AF58" s="4"/>
      <c r="AG58" s="4"/>
      <c r="AH58" s="4"/>
      <c r="AI58" s="21"/>
      <c r="AJ58" s="4"/>
    </row>
    <row r="59" spans="1:36" ht="140.25" x14ac:dyDescent="0.2">
      <c r="A59" s="70" t="s">
        <v>110</v>
      </c>
      <c r="B59" s="71" t="s">
        <v>49</v>
      </c>
      <c r="C59" s="71" t="s">
        <v>49</v>
      </c>
      <c r="D59" s="97" t="s">
        <v>111</v>
      </c>
      <c r="E59" s="71" t="s">
        <v>112</v>
      </c>
      <c r="F59" s="73">
        <v>0.25</v>
      </c>
      <c r="G59" s="74">
        <v>0.02</v>
      </c>
      <c r="H59" s="71" t="s">
        <v>44</v>
      </c>
      <c r="I59" s="71" t="s">
        <v>113</v>
      </c>
      <c r="J59" s="73">
        <f t="shared" si="4"/>
        <v>1</v>
      </c>
      <c r="K59" s="73">
        <v>0.25</v>
      </c>
      <c r="L59" s="73">
        <v>0.25</v>
      </c>
      <c r="M59" s="73">
        <v>0.25</v>
      </c>
      <c r="N59" s="73">
        <v>0.25</v>
      </c>
      <c r="O59" s="46">
        <f t="shared" si="8"/>
        <v>0</v>
      </c>
      <c r="P59" s="73"/>
      <c r="Q59" s="73"/>
      <c r="R59" s="106"/>
      <c r="S59" s="76"/>
      <c r="T59" s="76">
        <f t="shared" si="5"/>
        <v>0</v>
      </c>
      <c r="U59" s="78">
        <f t="shared" si="2"/>
        <v>0</v>
      </c>
      <c r="V59" s="13">
        <f t="shared" si="3"/>
        <v>0</v>
      </c>
      <c r="W59" s="22"/>
      <c r="X59" s="22"/>
      <c r="Y59" s="4"/>
      <c r="Z59" s="22"/>
      <c r="AA59" s="22"/>
      <c r="AB59" s="4"/>
      <c r="AC59" s="22"/>
      <c r="AD59" s="22"/>
      <c r="AE59" s="4"/>
      <c r="AF59" s="4"/>
      <c r="AG59" s="4"/>
      <c r="AH59" s="4"/>
      <c r="AI59" s="21"/>
      <c r="AJ59" s="4"/>
    </row>
    <row r="60" spans="1:36" ht="267.75" x14ac:dyDescent="0.2">
      <c r="A60" s="70" t="s">
        <v>110</v>
      </c>
      <c r="B60" s="71" t="s">
        <v>49</v>
      </c>
      <c r="C60" s="71" t="s">
        <v>49</v>
      </c>
      <c r="D60" s="97" t="s">
        <v>149</v>
      </c>
      <c r="E60" s="71" t="s">
        <v>150</v>
      </c>
      <c r="F60" s="73">
        <v>0.25</v>
      </c>
      <c r="G60" s="74">
        <v>0.02</v>
      </c>
      <c r="H60" s="71" t="s">
        <v>44</v>
      </c>
      <c r="I60" s="71" t="s">
        <v>191</v>
      </c>
      <c r="J60" s="73">
        <f t="shared" si="4"/>
        <v>1</v>
      </c>
      <c r="K60" s="73">
        <v>0.25</v>
      </c>
      <c r="L60" s="73">
        <v>0.25</v>
      </c>
      <c r="M60" s="73">
        <v>0.25</v>
      </c>
      <c r="N60" s="73">
        <v>0.25</v>
      </c>
      <c r="O60" s="46">
        <f t="shared" si="8"/>
        <v>0</v>
      </c>
      <c r="P60" s="73"/>
      <c r="Q60" s="73"/>
      <c r="R60" s="100"/>
      <c r="S60" s="76"/>
      <c r="T60" s="76">
        <f t="shared" si="5"/>
        <v>0</v>
      </c>
      <c r="U60" s="78">
        <f t="shared" si="2"/>
        <v>0</v>
      </c>
      <c r="V60" s="13">
        <f t="shared" si="3"/>
        <v>0</v>
      </c>
      <c r="W60" s="29"/>
      <c r="X60" s="22"/>
      <c r="Y60" s="4"/>
      <c r="Z60" s="22"/>
      <c r="AA60" s="22"/>
      <c r="AB60" s="4"/>
      <c r="AC60" s="22"/>
      <c r="AD60" s="22"/>
      <c r="AE60" s="4"/>
      <c r="AF60" s="4"/>
      <c r="AG60" s="4"/>
      <c r="AH60" s="4"/>
      <c r="AI60" s="21"/>
      <c r="AJ60" s="4"/>
    </row>
    <row r="61" spans="1:36" ht="178.5" x14ac:dyDescent="0.2">
      <c r="A61" s="70" t="s">
        <v>110</v>
      </c>
      <c r="B61" s="71" t="s">
        <v>49</v>
      </c>
      <c r="C61" s="71" t="s">
        <v>49</v>
      </c>
      <c r="D61" s="97" t="s">
        <v>172</v>
      </c>
      <c r="E61" s="71" t="s">
        <v>150</v>
      </c>
      <c r="F61" s="73">
        <v>0.25</v>
      </c>
      <c r="G61" s="74">
        <v>0.02</v>
      </c>
      <c r="H61" s="71" t="s">
        <v>44</v>
      </c>
      <c r="I61" s="71" t="s">
        <v>114</v>
      </c>
      <c r="J61" s="73">
        <f t="shared" si="4"/>
        <v>1</v>
      </c>
      <c r="K61" s="73">
        <v>0</v>
      </c>
      <c r="L61" s="73">
        <v>0</v>
      </c>
      <c r="M61" s="73">
        <v>0.5</v>
      </c>
      <c r="N61" s="73">
        <v>0.5</v>
      </c>
      <c r="O61" s="46">
        <f t="shared" si="8"/>
        <v>0</v>
      </c>
      <c r="P61" s="71"/>
      <c r="Q61" s="71"/>
      <c r="R61" s="100"/>
      <c r="S61" s="76"/>
      <c r="T61" s="76">
        <f t="shared" si="5"/>
        <v>0</v>
      </c>
      <c r="U61" s="78">
        <f t="shared" si="2"/>
        <v>0</v>
      </c>
      <c r="V61" s="13">
        <f t="shared" si="3"/>
        <v>0</v>
      </c>
      <c r="W61" s="21"/>
      <c r="X61" s="22"/>
      <c r="Y61" s="4"/>
      <c r="Z61" s="21"/>
      <c r="AA61" s="22"/>
      <c r="AB61" s="4"/>
      <c r="AC61" s="21"/>
      <c r="AD61" s="22"/>
      <c r="AE61" s="4"/>
      <c r="AF61" s="4"/>
      <c r="AG61" s="4"/>
      <c r="AH61" s="4"/>
      <c r="AI61" s="21"/>
      <c r="AJ61" s="4"/>
    </row>
    <row r="62" spans="1:36" ht="76.5" x14ac:dyDescent="0.2">
      <c r="A62" s="70" t="s">
        <v>115</v>
      </c>
      <c r="B62" s="71" t="s">
        <v>49</v>
      </c>
      <c r="C62" s="71" t="s">
        <v>49</v>
      </c>
      <c r="D62" s="97" t="s">
        <v>116</v>
      </c>
      <c r="E62" s="71" t="s">
        <v>117</v>
      </c>
      <c r="F62" s="73">
        <v>0.15</v>
      </c>
      <c r="G62" s="74">
        <v>0.01</v>
      </c>
      <c r="H62" s="71" t="s">
        <v>44</v>
      </c>
      <c r="I62" s="71" t="s">
        <v>118</v>
      </c>
      <c r="J62" s="71">
        <f t="shared" si="4"/>
        <v>12</v>
      </c>
      <c r="K62" s="97">
        <v>3</v>
      </c>
      <c r="L62" s="97">
        <v>3</v>
      </c>
      <c r="M62" s="97">
        <v>3</v>
      </c>
      <c r="N62" s="97">
        <v>3</v>
      </c>
      <c r="O62" s="46">
        <f t="shared" si="8"/>
        <v>0</v>
      </c>
      <c r="P62" s="71"/>
      <c r="Q62" s="71"/>
      <c r="R62" s="76"/>
      <c r="S62" s="76"/>
      <c r="T62" s="76">
        <f t="shared" si="5"/>
        <v>0</v>
      </c>
      <c r="U62" s="78">
        <f t="shared" si="2"/>
        <v>0</v>
      </c>
      <c r="V62" s="13">
        <f t="shared" si="3"/>
        <v>0</v>
      </c>
      <c r="W62" s="22"/>
      <c r="X62" s="22"/>
      <c r="Y62" s="4"/>
      <c r="Z62" s="22"/>
      <c r="AA62" s="22"/>
      <c r="AB62" s="21"/>
      <c r="AC62" s="22"/>
      <c r="AD62" s="22"/>
      <c r="AE62" s="4"/>
      <c r="AF62" s="4"/>
      <c r="AG62" s="4"/>
      <c r="AH62" s="4"/>
      <c r="AI62" s="21"/>
      <c r="AJ62" s="4"/>
    </row>
    <row r="63" spans="1:36" ht="191.25" x14ac:dyDescent="0.2">
      <c r="A63" s="70" t="s">
        <v>115</v>
      </c>
      <c r="B63" s="71" t="s">
        <v>49</v>
      </c>
      <c r="C63" s="71" t="s">
        <v>49</v>
      </c>
      <c r="D63" s="97" t="s">
        <v>119</v>
      </c>
      <c r="E63" s="71" t="s">
        <v>117</v>
      </c>
      <c r="F63" s="73">
        <v>0.2</v>
      </c>
      <c r="G63" s="74">
        <v>0.01</v>
      </c>
      <c r="H63" s="71" t="s">
        <v>44</v>
      </c>
      <c r="I63" s="71" t="s">
        <v>192</v>
      </c>
      <c r="J63" s="73">
        <f t="shared" si="4"/>
        <v>1</v>
      </c>
      <c r="K63" s="98">
        <v>0.1</v>
      </c>
      <c r="L63" s="98">
        <v>0.1</v>
      </c>
      <c r="M63" s="98">
        <v>0.2</v>
      </c>
      <c r="N63" s="98">
        <v>0.6</v>
      </c>
      <c r="O63" s="46">
        <f t="shared" si="8"/>
        <v>0</v>
      </c>
      <c r="P63" s="73"/>
      <c r="Q63" s="73"/>
      <c r="R63" s="100"/>
      <c r="S63" s="76"/>
      <c r="T63" s="76">
        <f t="shared" si="5"/>
        <v>0</v>
      </c>
      <c r="U63" s="78">
        <f t="shared" si="2"/>
        <v>0</v>
      </c>
      <c r="V63" s="13">
        <f t="shared" si="3"/>
        <v>0</v>
      </c>
      <c r="W63" s="22"/>
      <c r="X63" s="22"/>
      <c r="Y63" s="4"/>
      <c r="Z63" s="22"/>
      <c r="AA63" s="22"/>
      <c r="AB63" s="4"/>
      <c r="AC63" s="22"/>
      <c r="AD63" s="22"/>
      <c r="AE63" s="4"/>
      <c r="AF63" s="4"/>
      <c r="AG63" s="4"/>
      <c r="AH63" s="4"/>
      <c r="AI63" s="21"/>
      <c r="AJ63" s="4"/>
    </row>
    <row r="64" spans="1:36" ht="63.75" x14ac:dyDescent="0.2">
      <c r="A64" s="70" t="s">
        <v>115</v>
      </c>
      <c r="B64" s="71" t="s">
        <v>49</v>
      </c>
      <c r="C64" s="71" t="s">
        <v>49</v>
      </c>
      <c r="D64" s="97" t="s">
        <v>151</v>
      </c>
      <c r="E64" s="71" t="s">
        <v>117</v>
      </c>
      <c r="F64" s="73">
        <v>0.15</v>
      </c>
      <c r="G64" s="74">
        <v>0.01</v>
      </c>
      <c r="H64" s="71" t="s">
        <v>44</v>
      </c>
      <c r="I64" s="71" t="s">
        <v>193</v>
      </c>
      <c r="J64" s="73">
        <f t="shared" si="4"/>
        <v>1</v>
      </c>
      <c r="K64" s="98">
        <v>0</v>
      </c>
      <c r="L64" s="98">
        <v>0</v>
      </c>
      <c r="M64" s="98">
        <v>0.4</v>
      </c>
      <c r="N64" s="98">
        <v>0.6</v>
      </c>
      <c r="O64" s="46">
        <f t="shared" si="8"/>
        <v>0</v>
      </c>
      <c r="P64" s="73"/>
      <c r="Q64" s="73"/>
      <c r="R64" s="106"/>
      <c r="S64" s="76"/>
      <c r="T64" s="76">
        <f t="shared" si="5"/>
        <v>0</v>
      </c>
      <c r="U64" s="78">
        <f t="shared" si="2"/>
        <v>0</v>
      </c>
      <c r="V64" s="13">
        <f t="shared" si="3"/>
        <v>0</v>
      </c>
      <c r="W64" s="21"/>
      <c r="X64" s="22"/>
      <c r="Y64" s="4"/>
      <c r="Z64" s="21"/>
      <c r="AA64" s="22"/>
      <c r="AB64" s="4"/>
      <c r="AC64" s="21"/>
      <c r="AD64" s="22"/>
      <c r="AE64" s="4"/>
      <c r="AF64" s="4"/>
      <c r="AG64" s="4"/>
      <c r="AH64" s="4"/>
      <c r="AI64" s="21"/>
      <c r="AJ64" s="4"/>
    </row>
    <row r="65" spans="1:36" ht="165.75" x14ac:dyDescent="0.2">
      <c r="A65" s="70" t="s">
        <v>115</v>
      </c>
      <c r="B65" s="71" t="s">
        <v>49</v>
      </c>
      <c r="C65" s="71" t="s">
        <v>49</v>
      </c>
      <c r="D65" s="97" t="s">
        <v>120</v>
      </c>
      <c r="E65" s="71" t="s">
        <v>121</v>
      </c>
      <c r="F65" s="73">
        <v>0.2</v>
      </c>
      <c r="G65" s="74">
        <v>0.01</v>
      </c>
      <c r="H65" s="71" t="s">
        <v>44</v>
      </c>
      <c r="I65" s="71" t="s">
        <v>118</v>
      </c>
      <c r="J65" s="71">
        <f t="shared" si="4"/>
        <v>12</v>
      </c>
      <c r="K65" s="97">
        <v>3</v>
      </c>
      <c r="L65" s="97">
        <v>3</v>
      </c>
      <c r="M65" s="97">
        <v>3</v>
      </c>
      <c r="N65" s="97">
        <v>3</v>
      </c>
      <c r="O65" s="46">
        <f t="shared" si="8"/>
        <v>0</v>
      </c>
      <c r="P65" s="71"/>
      <c r="Q65" s="71"/>
      <c r="R65" s="76"/>
      <c r="S65" s="76"/>
      <c r="T65" s="76">
        <f t="shared" si="5"/>
        <v>0</v>
      </c>
      <c r="U65" s="78">
        <f t="shared" si="2"/>
        <v>0</v>
      </c>
      <c r="V65" s="13">
        <f t="shared" si="3"/>
        <v>0</v>
      </c>
      <c r="W65" s="26"/>
      <c r="X65" s="26"/>
      <c r="Y65" s="4"/>
      <c r="Z65" s="26"/>
      <c r="AA65" s="26"/>
      <c r="AB65" s="4"/>
      <c r="AC65" s="26"/>
      <c r="AD65" s="26"/>
      <c r="AE65" s="4"/>
      <c r="AF65" s="4"/>
      <c r="AG65" s="4"/>
      <c r="AH65" s="4"/>
      <c r="AI65" s="21"/>
      <c r="AJ65" s="4"/>
    </row>
    <row r="66" spans="1:36" ht="178.5" x14ac:dyDescent="0.2">
      <c r="A66" s="70" t="s">
        <v>115</v>
      </c>
      <c r="B66" s="71" t="s">
        <v>49</v>
      </c>
      <c r="C66" s="71" t="s">
        <v>49</v>
      </c>
      <c r="D66" s="97" t="s">
        <v>122</v>
      </c>
      <c r="E66" s="71" t="s">
        <v>123</v>
      </c>
      <c r="F66" s="73">
        <v>0.15</v>
      </c>
      <c r="G66" s="74">
        <v>0.01</v>
      </c>
      <c r="H66" s="71" t="s">
        <v>44</v>
      </c>
      <c r="I66" s="71" t="s">
        <v>124</v>
      </c>
      <c r="J66" s="71">
        <f t="shared" si="4"/>
        <v>12</v>
      </c>
      <c r="K66" s="97">
        <v>3</v>
      </c>
      <c r="L66" s="97">
        <v>3</v>
      </c>
      <c r="M66" s="97">
        <v>3</v>
      </c>
      <c r="N66" s="97">
        <v>3</v>
      </c>
      <c r="O66" s="46">
        <f t="shared" si="8"/>
        <v>0</v>
      </c>
      <c r="P66" s="71"/>
      <c r="Q66" s="71"/>
      <c r="R66" s="76"/>
      <c r="S66" s="76"/>
      <c r="T66" s="76">
        <f t="shared" si="5"/>
        <v>0</v>
      </c>
      <c r="U66" s="78">
        <f t="shared" si="2"/>
        <v>0</v>
      </c>
      <c r="V66" s="13">
        <f t="shared" si="3"/>
        <v>0</v>
      </c>
      <c r="W66" s="29"/>
      <c r="X66" s="22"/>
      <c r="Y66" s="4"/>
      <c r="Z66" s="21"/>
      <c r="AA66" s="22"/>
      <c r="AB66" s="4"/>
      <c r="AC66" s="29"/>
      <c r="AD66" s="22"/>
      <c r="AE66" s="4"/>
      <c r="AF66" s="4"/>
      <c r="AG66" s="4"/>
      <c r="AH66" s="4"/>
      <c r="AI66" s="21"/>
      <c r="AJ66" s="4"/>
    </row>
    <row r="67" spans="1:36" ht="114.75" x14ac:dyDescent="0.2">
      <c r="A67" s="70" t="s">
        <v>115</v>
      </c>
      <c r="B67" s="71" t="s">
        <v>49</v>
      </c>
      <c r="C67" s="71" t="s">
        <v>49</v>
      </c>
      <c r="D67" s="97" t="s">
        <v>125</v>
      </c>
      <c r="E67" s="71" t="s">
        <v>126</v>
      </c>
      <c r="F67" s="73">
        <v>0.15</v>
      </c>
      <c r="G67" s="74">
        <v>0.01</v>
      </c>
      <c r="H67" s="71" t="s">
        <v>44</v>
      </c>
      <c r="I67" s="71" t="s">
        <v>118</v>
      </c>
      <c r="J67" s="71">
        <f t="shared" si="4"/>
        <v>12</v>
      </c>
      <c r="K67" s="97">
        <v>3</v>
      </c>
      <c r="L67" s="97">
        <v>3</v>
      </c>
      <c r="M67" s="97">
        <v>3</v>
      </c>
      <c r="N67" s="97">
        <v>3</v>
      </c>
      <c r="O67" s="46">
        <f t="shared" si="8"/>
        <v>0</v>
      </c>
      <c r="P67" s="71"/>
      <c r="Q67" s="71"/>
      <c r="R67" s="76"/>
      <c r="S67" s="76"/>
      <c r="T67" s="76">
        <f t="shared" si="5"/>
        <v>0</v>
      </c>
      <c r="U67" s="78">
        <f t="shared" si="2"/>
        <v>0</v>
      </c>
      <c r="V67" s="13">
        <f t="shared" si="3"/>
        <v>0</v>
      </c>
      <c r="W67" s="25"/>
      <c r="X67" s="21"/>
      <c r="Y67" s="4"/>
      <c r="Z67" s="25"/>
      <c r="AA67" s="21"/>
      <c r="AB67" s="4"/>
      <c r="AC67" s="25"/>
      <c r="AD67" s="21"/>
      <c r="AE67" s="4"/>
      <c r="AF67" s="4"/>
      <c r="AG67" s="4"/>
      <c r="AH67" s="4"/>
      <c r="AI67" s="21"/>
      <c r="AJ67" s="4"/>
    </row>
    <row r="68" spans="1:36" ht="204" x14ac:dyDescent="0.2">
      <c r="A68" s="70" t="s">
        <v>127</v>
      </c>
      <c r="B68" s="71" t="s">
        <v>49</v>
      </c>
      <c r="C68" s="71" t="s">
        <v>49</v>
      </c>
      <c r="D68" s="97" t="s">
        <v>128</v>
      </c>
      <c r="E68" s="97" t="s">
        <v>129</v>
      </c>
      <c r="F68" s="73">
        <v>1</v>
      </c>
      <c r="G68" s="74">
        <v>8.3000000000000004E-2</v>
      </c>
      <c r="H68" s="71" t="s">
        <v>44</v>
      </c>
      <c r="I68" s="71" t="s">
        <v>194</v>
      </c>
      <c r="J68" s="73">
        <f t="shared" si="4"/>
        <v>1</v>
      </c>
      <c r="K68" s="73">
        <v>0.25</v>
      </c>
      <c r="L68" s="73">
        <v>0.25</v>
      </c>
      <c r="M68" s="73">
        <v>0.25</v>
      </c>
      <c r="N68" s="73">
        <v>0.25</v>
      </c>
      <c r="O68" s="46">
        <f t="shared" si="8"/>
        <v>0</v>
      </c>
      <c r="P68" s="73"/>
      <c r="Q68" s="73"/>
      <c r="R68" s="106"/>
      <c r="S68" s="71"/>
      <c r="T68" s="76">
        <f t="shared" si="5"/>
        <v>0</v>
      </c>
      <c r="U68" s="78">
        <f t="shared" si="2"/>
        <v>0</v>
      </c>
      <c r="V68" s="13">
        <f t="shared" si="3"/>
        <v>0</v>
      </c>
      <c r="W68" s="22"/>
      <c r="X68" s="22"/>
      <c r="Y68" s="4"/>
      <c r="Z68" s="22"/>
      <c r="AA68" s="22"/>
      <c r="AB68" s="4"/>
      <c r="AC68" s="22"/>
      <c r="AD68" s="22"/>
      <c r="AE68" s="4"/>
      <c r="AF68" s="4"/>
      <c r="AG68" s="4"/>
      <c r="AH68" s="4"/>
      <c r="AI68" s="17"/>
      <c r="AJ68" s="4"/>
    </row>
    <row r="69" spans="1:36" ht="51" x14ac:dyDescent="0.2">
      <c r="A69" s="70" t="s">
        <v>130</v>
      </c>
      <c r="B69" s="71" t="s">
        <v>49</v>
      </c>
      <c r="C69" s="71" t="s">
        <v>49</v>
      </c>
      <c r="D69" s="107" t="s">
        <v>131</v>
      </c>
      <c r="E69" s="71" t="s">
        <v>132</v>
      </c>
      <c r="F69" s="73">
        <v>1</v>
      </c>
      <c r="G69" s="74">
        <v>8.3000000000000004E-2</v>
      </c>
      <c r="H69" s="71" t="s">
        <v>44</v>
      </c>
      <c r="I69" s="71" t="s">
        <v>133</v>
      </c>
      <c r="J69" s="73">
        <f t="shared" si="4"/>
        <v>1</v>
      </c>
      <c r="K69" s="73">
        <v>0.25</v>
      </c>
      <c r="L69" s="73">
        <v>0.25</v>
      </c>
      <c r="M69" s="73">
        <v>0.25</v>
      </c>
      <c r="N69" s="73">
        <v>0.25</v>
      </c>
      <c r="O69" s="46">
        <f t="shared" si="8"/>
        <v>0</v>
      </c>
      <c r="P69" s="73"/>
      <c r="Q69" s="73"/>
      <c r="R69" s="106"/>
      <c r="S69" s="71"/>
      <c r="T69" s="76">
        <f t="shared" si="5"/>
        <v>0</v>
      </c>
      <c r="U69" s="78">
        <f t="shared" ref="U69" si="11">+T69/J69</f>
        <v>0</v>
      </c>
      <c r="V69" s="13">
        <f t="shared" si="3"/>
        <v>0</v>
      </c>
      <c r="W69" s="22"/>
      <c r="X69" s="22"/>
      <c r="Y69" s="4"/>
      <c r="Z69" s="22"/>
      <c r="AA69" s="22"/>
      <c r="AB69" s="4"/>
      <c r="AC69" s="22"/>
      <c r="AD69" s="21"/>
      <c r="AE69" s="4"/>
      <c r="AF69" s="4"/>
      <c r="AG69" s="4"/>
      <c r="AH69" s="4"/>
      <c r="AI69" s="17"/>
      <c r="AJ69" s="4"/>
    </row>
  </sheetData>
  <mergeCells count="44">
    <mergeCell ref="AG1:AI1"/>
    <mergeCell ref="AG2:AI2"/>
    <mergeCell ref="AG3:AI3"/>
    <mergeCell ref="AG4:AI4"/>
    <mergeCell ref="A11:C11"/>
    <mergeCell ref="D11:AB11"/>
    <mergeCell ref="A6:AI6"/>
    <mergeCell ref="G5:J5"/>
    <mergeCell ref="AC8:AI8"/>
    <mergeCell ref="AC11:AI11"/>
    <mergeCell ref="AC7:AI7"/>
    <mergeCell ref="A9:C9"/>
    <mergeCell ref="D9:AB9"/>
    <mergeCell ref="AC9:AI9"/>
    <mergeCell ref="K5:AI5"/>
    <mergeCell ref="A5:B5"/>
    <mergeCell ref="C5:D5"/>
    <mergeCell ref="A7:C7"/>
    <mergeCell ref="D7:AB7"/>
    <mergeCell ref="A8:C8"/>
    <mergeCell ref="D8:AB8"/>
    <mergeCell ref="E5:F5"/>
    <mergeCell ref="D1:AF4"/>
    <mergeCell ref="Z13:AB13"/>
    <mergeCell ref="AC13:AE13"/>
    <mergeCell ref="AF13:AH13"/>
    <mergeCell ref="W12:AI12"/>
    <mergeCell ref="U13:U14"/>
    <mergeCell ref="V13:V14"/>
    <mergeCell ref="W13:Y13"/>
    <mergeCell ref="D13:D14"/>
    <mergeCell ref="T13:T14"/>
    <mergeCell ref="O13:S13"/>
    <mergeCell ref="A12:N12"/>
    <mergeCell ref="O12:V12"/>
    <mergeCell ref="A1:C4"/>
    <mergeCell ref="AI13:AI14"/>
    <mergeCell ref="E13:E14"/>
    <mergeCell ref="C13:C14"/>
    <mergeCell ref="B13:B14"/>
    <mergeCell ref="A13:A14"/>
    <mergeCell ref="H13:J13"/>
    <mergeCell ref="K13:N13"/>
    <mergeCell ref="F13:G13"/>
  </mergeCells>
  <dataValidations count="1">
    <dataValidation type="list" allowBlank="1" showInputMessage="1" showErrorMessage="1" sqref="H21:H28" xr:uid="{00000000-0002-0000-0000-000000000000}">
      <formula1>"Demanda,Sumatoria,Constante"</formula1>
    </dataValidation>
  </dataValidations>
  <pageMargins left="0.7" right="0.7" top="0.75" bottom="0.75" header="0.3" footer="0.3"/>
  <pageSetup paperSize="41" scale="25" orientation="landscape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DE957-7E2B-419A-92EC-4C421562AFA2}">
  <sheetPr filterMode="1"/>
  <dimension ref="A1:AN69"/>
  <sheetViews>
    <sheetView view="pageBreakPreview" topLeftCell="A11" zoomScale="60" zoomScaleNormal="125" zoomScalePageLayoutView="125" workbookViewId="0">
      <selection activeCell="N44" sqref="N44"/>
    </sheetView>
  </sheetViews>
  <sheetFormatPr baseColWidth="10" defaultColWidth="10.85546875" defaultRowHeight="12.75" x14ac:dyDescent="0.2"/>
  <cols>
    <col min="1" max="1" width="17.28515625" style="38" customWidth="1"/>
    <col min="2" max="3" width="19" style="38" customWidth="1"/>
    <col min="4" max="4" width="16.42578125" style="38" customWidth="1"/>
    <col min="5" max="5" width="19.85546875" style="43" customWidth="1"/>
    <col min="6" max="6" width="12.5703125" style="43" customWidth="1"/>
    <col min="7" max="7" width="15.7109375" style="69" customWidth="1"/>
    <col min="8" max="10" width="13.7109375" style="43" customWidth="1"/>
    <col min="11" max="11" width="15.5703125" style="43" customWidth="1"/>
    <col min="12" max="12" width="14.7109375" style="44" customWidth="1"/>
    <col min="13" max="14" width="14.7109375" style="43" customWidth="1"/>
    <col min="15" max="15" width="15.42578125" style="43" hidden="1" customWidth="1"/>
    <col min="16" max="16" width="15.42578125" style="43" customWidth="1"/>
    <col min="17" max="17" width="18.85546875" style="43" customWidth="1"/>
    <col min="18" max="20" width="15" style="45" customWidth="1"/>
    <col min="21" max="21" width="18" style="45" customWidth="1"/>
    <col min="22" max="22" width="17.85546875" style="45" hidden="1" customWidth="1"/>
    <col min="23" max="23" width="17.85546875" style="45" customWidth="1"/>
    <col min="24" max="24" width="18.140625" style="3" hidden="1" customWidth="1"/>
    <col min="25" max="25" width="14.5703125" style="3" hidden="1" customWidth="1"/>
    <col min="26" max="26" width="18" style="3" hidden="1" customWidth="1"/>
    <col min="27" max="27" width="18.42578125" style="3" hidden="1" customWidth="1"/>
    <col min="28" max="35" width="0" style="3" hidden="1" customWidth="1"/>
    <col min="36" max="36" width="15.42578125" style="3" hidden="1" customWidth="1"/>
    <col min="37" max="37" width="0" style="3" hidden="1" customWidth="1"/>
    <col min="38" max="16384" width="10.85546875" style="3"/>
  </cols>
  <sheetData>
    <row r="1" spans="1:40" s="1" customFormat="1" ht="21" hidden="1" customHeight="1" x14ac:dyDescent="0.25">
      <c r="A1" s="137"/>
      <c r="B1" s="137"/>
      <c r="C1" s="137"/>
      <c r="D1" s="121" t="s">
        <v>35</v>
      </c>
      <c r="E1" s="121"/>
      <c r="F1" s="121"/>
      <c r="G1" s="122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51" t="s">
        <v>0</v>
      </c>
      <c r="AI1" s="151"/>
      <c r="AJ1" s="151"/>
    </row>
    <row r="2" spans="1:40" s="1" customFormat="1" ht="21" hidden="1" customHeight="1" x14ac:dyDescent="0.25">
      <c r="A2" s="137"/>
      <c r="B2" s="137"/>
      <c r="C2" s="137"/>
      <c r="D2" s="121"/>
      <c r="E2" s="121"/>
      <c r="F2" s="121"/>
      <c r="G2" s="122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51" t="s">
        <v>30</v>
      </c>
      <c r="AI2" s="151"/>
      <c r="AJ2" s="151"/>
    </row>
    <row r="3" spans="1:40" s="1" customFormat="1" ht="21" hidden="1" customHeight="1" x14ac:dyDescent="0.25">
      <c r="A3" s="137"/>
      <c r="B3" s="137"/>
      <c r="C3" s="137"/>
      <c r="D3" s="121"/>
      <c r="E3" s="121"/>
      <c r="F3" s="121"/>
      <c r="G3" s="122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51" t="s">
        <v>42</v>
      </c>
      <c r="AI3" s="151"/>
      <c r="AJ3" s="152"/>
    </row>
    <row r="4" spans="1:40" s="1" customFormat="1" ht="21" hidden="1" customHeight="1" x14ac:dyDescent="0.25">
      <c r="A4" s="137"/>
      <c r="B4" s="137"/>
      <c r="C4" s="137"/>
      <c r="D4" s="121"/>
      <c r="E4" s="121"/>
      <c r="F4" s="121"/>
      <c r="G4" s="122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51" t="s">
        <v>1</v>
      </c>
      <c r="AI4" s="151"/>
      <c r="AJ4" s="152"/>
    </row>
    <row r="5" spans="1:40" s="34" customFormat="1" ht="45" hidden="1" customHeight="1" thickBot="1" x14ac:dyDescent="0.3">
      <c r="A5" s="173" t="s">
        <v>36</v>
      </c>
      <c r="B5" s="174"/>
      <c r="C5" s="138">
        <v>2021</v>
      </c>
      <c r="D5" s="138"/>
      <c r="E5" s="149" t="s">
        <v>37</v>
      </c>
      <c r="F5" s="150"/>
      <c r="G5" s="160">
        <v>44227</v>
      </c>
      <c r="H5" s="161"/>
      <c r="I5" s="161"/>
      <c r="J5" s="162"/>
      <c r="K5" s="171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</row>
    <row r="6" spans="1:40" s="1" customFormat="1" ht="21" hidden="1" customHeight="1" x14ac:dyDescent="0.25">
      <c r="A6" s="156" t="s">
        <v>38</v>
      </c>
      <c r="B6" s="157"/>
      <c r="C6" s="157"/>
      <c r="D6" s="157"/>
      <c r="E6" s="157"/>
      <c r="F6" s="157"/>
      <c r="G6" s="158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9"/>
      <c r="AK6" s="8"/>
      <c r="AL6" s="8"/>
      <c r="AM6" s="8"/>
      <c r="AN6" s="8"/>
    </row>
    <row r="7" spans="1:40" s="1" customFormat="1" ht="21" hidden="1" customHeight="1" x14ac:dyDescent="0.25">
      <c r="A7" s="139" t="s">
        <v>39</v>
      </c>
      <c r="B7" s="140"/>
      <c r="C7" s="140"/>
      <c r="D7" s="141" t="s">
        <v>40</v>
      </c>
      <c r="E7" s="140"/>
      <c r="F7" s="140"/>
      <c r="G7" s="142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3"/>
      <c r="AD7" s="141" t="s">
        <v>41</v>
      </c>
      <c r="AE7" s="140"/>
      <c r="AF7" s="140"/>
      <c r="AG7" s="140"/>
      <c r="AH7" s="140"/>
      <c r="AI7" s="140"/>
      <c r="AJ7" s="164"/>
      <c r="AK7" s="8"/>
      <c r="AL7" s="8"/>
      <c r="AM7" s="8"/>
      <c r="AN7" s="8"/>
    </row>
    <row r="8" spans="1:40" s="1" customFormat="1" ht="21" hidden="1" customHeight="1" x14ac:dyDescent="0.25">
      <c r="A8" s="144"/>
      <c r="B8" s="145"/>
      <c r="C8" s="146"/>
      <c r="D8" s="147"/>
      <c r="E8" s="145"/>
      <c r="F8" s="145"/>
      <c r="G8" s="148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6"/>
      <c r="AD8" s="147"/>
      <c r="AE8" s="145"/>
      <c r="AF8" s="145"/>
      <c r="AG8" s="145"/>
      <c r="AH8" s="145"/>
      <c r="AI8" s="145"/>
      <c r="AJ8" s="163"/>
      <c r="AK8" s="9"/>
      <c r="AL8" s="9"/>
      <c r="AM8" s="9"/>
      <c r="AN8" s="9"/>
    </row>
    <row r="9" spans="1:40" s="1" customFormat="1" ht="21" hidden="1" customHeight="1" thickBot="1" x14ac:dyDescent="0.3">
      <c r="A9" s="165"/>
      <c r="B9" s="166"/>
      <c r="C9" s="167"/>
      <c r="D9" s="168" t="e" cm="1">
        <f t="array" ref="D9">AVERAGE(U46:U+D949)</f>
        <v>#NAME?</v>
      </c>
      <c r="E9" s="166"/>
      <c r="F9" s="166"/>
      <c r="G9" s="169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7"/>
      <c r="AD9" s="168"/>
      <c r="AE9" s="166"/>
      <c r="AF9" s="166"/>
      <c r="AG9" s="166"/>
      <c r="AH9" s="166"/>
      <c r="AI9" s="166"/>
      <c r="AJ9" s="170"/>
      <c r="AK9" s="9"/>
      <c r="AL9" s="9"/>
      <c r="AM9" s="9"/>
      <c r="AN9" s="9"/>
    </row>
    <row r="10" spans="1:40" s="1" customFormat="1" ht="21" hidden="1" customHeight="1" x14ac:dyDescent="0.25">
      <c r="A10" s="109"/>
      <c r="B10" s="110"/>
      <c r="C10" s="110"/>
      <c r="D10" s="110"/>
      <c r="E10" s="110"/>
      <c r="F10" s="110"/>
      <c r="G10" s="111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9"/>
      <c r="AL10" s="9"/>
      <c r="AM10" s="9"/>
      <c r="AN10" s="9"/>
    </row>
    <row r="11" spans="1:40" s="1" customFormat="1" ht="14.25" customHeight="1" thickBot="1" x14ac:dyDescent="0.3">
      <c r="A11" s="153"/>
      <c r="B11" s="154"/>
      <c r="C11" s="154"/>
      <c r="D11" s="154"/>
      <c r="E11" s="154"/>
      <c r="F11" s="154"/>
      <c r="G11" s="155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9"/>
      <c r="AL11" s="9"/>
      <c r="AM11" s="9"/>
      <c r="AN11" s="9"/>
    </row>
    <row r="12" spans="1:40" s="1" customFormat="1" ht="29.25" customHeight="1" x14ac:dyDescent="0.25">
      <c r="A12" s="133" t="s">
        <v>15</v>
      </c>
      <c r="B12" s="134"/>
      <c r="C12" s="134"/>
      <c r="D12" s="134"/>
      <c r="E12" s="134"/>
      <c r="F12" s="134"/>
      <c r="G12" s="135"/>
      <c r="H12" s="134"/>
      <c r="I12" s="134"/>
      <c r="J12" s="134"/>
      <c r="K12" s="134"/>
      <c r="L12" s="134"/>
      <c r="M12" s="134"/>
      <c r="N12" s="136"/>
      <c r="O12" s="133" t="s">
        <v>29</v>
      </c>
      <c r="P12" s="134"/>
      <c r="Q12" s="134"/>
      <c r="R12" s="134"/>
      <c r="S12" s="134"/>
      <c r="T12" s="134"/>
      <c r="U12" s="134"/>
      <c r="V12" s="136"/>
      <c r="W12" s="175"/>
      <c r="X12" s="126" t="s">
        <v>21</v>
      </c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8"/>
    </row>
    <row r="13" spans="1:40" s="1" customFormat="1" ht="29.25" customHeight="1" x14ac:dyDescent="0.25">
      <c r="A13" s="118" t="s">
        <v>27</v>
      </c>
      <c r="B13" s="117" t="s">
        <v>2</v>
      </c>
      <c r="C13" s="117" t="s">
        <v>195</v>
      </c>
      <c r="D13" s="117" t="s">
        <v>3</v>
      </c>
      <c r="E13" s="117" t="s">
        <v>9</v>
      </c>
      <c r="F13" s="117" t="s">
        <v>4</v>
      </c>
      <c r="G13" s="120"/>
      <c r="H13" s="117" t="s">
        <v>11</v>
      </c>
      <c r="I13" s="117"/>
      <c r="J13" s="117"/>
      <c r="K13" s="117" t="s">
        <v>14</v>
      </c>
      <c r="L13" s="117"/>
      <c r="M13" s="117"/>
      <c r="N13" s="119"/>
      <c r="O13" s="131" t="s">
        <v>22</v>
      </c>
      <c r="P13" s="132"/>
      <c r="Q13" s="132"/>
      <c r="R13" s="132"/>
      <c r="S13" s="132"/>
      <c r="T13" s="129" t="s">
        <v>17</v>
      </c>
      <c r="U13" s="129" t="s">
        <v>26</v>
      </c>
      <c r="V13" s="130" t="s">
        <v>28</v>
      </c>
      <c r="W13" s="176" t="s">
        <v>196</v>
      </c>
      <c r="X13" s="124" t="s">
        <v>31</v>
      </c>
      <c r="Y13" s="124"/>
      <c r="Z13" s="125"/>
      <c r="AA13" s="123" t="s">
        <v>32</v>
      </c>
      <c r="AB13" s="124"/>
      <c r="AC13" s="125"/>
      <c r="AD13" s="123" t="s">
        <v>33</v>
      </c>
      <c r="AE13" s="124"/>
      <c r="AF13" s="125"/>
      <c r="AG13" s="123" t="s">
        <v>34</v>
      </c>
      <c r="AH13" s="124"/>
      <c r="AI13" s="125"/>
      <c r="AJ13" s="119" t="s">
        <v>20</v>
      </c>
    </row>
    <row r="14" spans="1:40" ht="50.25" customHeight="1" x14ac:dyDescent="0.2">
      <c r="A14" s="118"/>
      <c r="B14" s="117"/>
      <c r="C14" s="117"/>
      <c r="D14" s="117"/>
      <c r="E14" s="117"/>
      <c r="F14" s="113" t="s">
        <v>24</v>
      </c>
      <c r="G14" s="116" t="s">
        <v>25</v>
      </c>
      <c r="H14" s="113" t="s">
        <v>23</v>
      </c>
      <c r="I14" s="113" t="s">
        <v>12</v>
      </c>
      <c r="J14" s="2" t="s">
        <v>13</v>
      </c>
      <c r="K14" s="113" t="s">
        <v>5</v>
      </c>
      <c r="L14" s="113" t="s">
        <v>6</v>
      </c>
      <c r="M14" s="113" t="s">
        <v>7</v>
      </c>
      <c r="N14" s="114" t="s">
        <v>8</v>
      </c>
      <c r="O14" s="115" t="s">
        <v>16</v>
      </c>
      <c r="P14" s="113" t="s">
        <v>5</v>
      </c>
      <c r="Q14" s="113" t="s">
        <v>6</v>
      </c>
      <c r="R14" s="113" t="s">
        <v>7</v>
      </c>
      <c r="S14" s="113" t="s">
        <v>8</v>
      </c>
      <c r="T14" s="129"/>
      <c r="U14" s="129"/>
      <c r="V14" s="130"/>
      <c r="W14" s="176"/>
      <c r="X14" s="12" t="s">
        <v>18</v>
      </c>
      <c r="Y14" s="7" t="s">
        <v>10</v>
      </c>
      <c r="Z14" s="7" t="s">
        <v>19</v>
      </c>
      <c r="AA14" s="7" t="s">
        <v>18</v>
      </c>
      <c r="AB14" s="7" t="s">
        <v>10</v>
      </c>
      <c r="AC14" s="7" t="s">
        <v>19</v>
      </c>
      <c r="AD14" s="7" t="s">
        <v>18</v>
      </c>
      <c r="AE14" s="7" t="s">
        <v>10</v>
      </c>
      <c r="AF14" s="7" t="s">
        <v>19</v>
      </c>
      <c r="AG14" s="7" t="s">
        <v>18</v>
      </c>
      <c r="AH14" s="7" t="s">
        <v>10</v>
      </c>
      <c r="AI14" s="7" t="s">
        <v>19</v>
      </c>
      <c r="AJ14" s="119"/>
    </row>
    <row r="15" spans="1:40" ht="40.5" hidden="1" customHeight="1" x14ac:dyDescent="0.2">
      <c r="A15" s="70" t="s">
        <v>43</v>
      </c>
      <c r="B15" s="71" t="s">
        <v>47</v>
      </c>
      <c r="C15" s="71" t="s">
        <v>47</v>
      </c>
      <c r="D15" s="72" t="s">
        <v>155</v>
      </c>
      <c r="E15" s="71" t="s">
        <v>175</v>
      </c>
      <c r="F15" s="73">
        <v>0.7</v>
      </c>
      <c r="G15" s="74">
        <v>0.05</v>
      </c>
      <c r="H15" s="71" t="s">
        <v>44</v>
      </c>
      <c r="I15" s="71" t="s">
        <v>48</v>
      </c>
      <c r="J15" s="71">
        <f>SUM(K15:N15)</f>
        <v>1</v>
      </c>
      <c r="K15" s="75">
        <v>0</v>
      </c>
      <c r="L15" s="75">
        <v>0</v>
      </c>
      <c r="M15" s="75">
        <v>0.6</v>
      </c>
      <c r="N15" s="75">
        <v>0.4</v>
      </c>
      <c r="O15" s="112">
        <f t="shared" ref="O15:O51" si="0">SUM(P15,Q15,R15,S15)</f>
        <v>0</v>
      </c>
      <c r="P15" s="75"/>
      <c r="Q15" s="75"/>
      <c r="R15" s="75"/>
      <c r="S15" s="75"/>
      <c r="T15" s="76">
        <f t="shared" ref="T15:T19" si="1">SUM(P15:S15)</f>
        <v>0</v>
      </c>
      <c r="U15" s="179">
        <f t="shared" ref="U15:U69" si="2">+T15/J15</f>
        <v>0</v>
      </c>
      <c r="V15" s="13">
        <f t="shared" ref="V15:V69" si="3">+U15*F15</f>
        <v>0</v>
      </c>
      <c r="W15" s="177">
        <f>AVERAGE(U15:U16)</f>
        <v>0</v>
      </c>
      <c r="X15" s="15"/>
      <c r="Y15" s="14"/>
      <c r="Z15" s="113"/>
      <c r="AA15" s="15"/>
      <c r="AB15" s="14"/>
      <c r="AC15" s="4"/>
      <c r="AD15" s="15"/>
      <c r="AE15" s="14"/>
      <c r="AF15" s="4"/>
      <c r="AG15" s="4"/>
      <c r="AH15" s="4"/>
      <c r="AI15" s="4"/>
      <c r="AJ15" s="31"/>
    </row>
    <row r="16" spans="1:40" ht="51.75" hidden="1" customHeight="1" x14ac:dyDescent="0.2">
      <c r="A16" s="70" t="s">
        <v>43</v>
      </c>
      <c r="B16" s="71" t="s">
        <v>49</v>
      </c>
      <c r="C16" s="71" t="s">
        <v>49</v>
      </c>
      <c r="D16" s="75" t="s">
        <v>50</v>
      </c>
      <c r="E16" s="71" t="s">
        <v>174</v>
      </c>
      <c r="F16" s="73">
        <v>0.3</v>
      </c>
      <c r="G16" s="74">
        <v>0.02</v>
      </c>
      <c r="H16" s="71" t="s">
        <v>44</v>
      </c>
      <c r="I16" s="71" t="s">
        <v>51</v>
      </c>
      <c r="J16" s="71">
        <f t="shared" ref="J16:J69" si="4">SUM(K16:N16)</f>
        <v>2</v>
      </c>
      <c r="K16" s="75">
        <v>0</v>
      </c>
      <c r="L16" s="75">
        <v>1</v>
      </c>
      <c r="M16" s="75">
        <v>0</v>
      </c>
      <c r="N16" s="75">
        <v>1</v>
      </c>
      <c r="O16" s="112">
        <f t="shared" si="0"/>
        <v>0</v>
      </c>
      <c r="P16" s="75"/>
      <c r="Q16" s="75"/>
      <c r="R16" s="75"/>
      <c r="S16" s="75"/>
      <c r="T16" s="76">
        <f t="shared" si="1"/>
        <v>0</v>
      </c>
      <c r="U16" s="179">
        <f t="shared" si="2"/>
        <v>0</v>
      </c>
      <c r="V16" s="13">
        <f t="shared" si="3"/>
        <v>0</v>
      </c>
      <c r="W16" s="178"/>
      <c r="X16" s="16"/>
      <c r="Y16" s="16"/>
      <c r="Z16" s="113"/>
      <c r="AA16" s="16"/>
      <c r="AB16" s="16"/>
      <c r="AC16" s="4"/>
      <c r="AD16" s="16"/>
      <c r="AE16" s="16"/>
      <c r="AF16" s="4"/>
      <c r="AG16" s="4"/>
      <c r="AH16" s="14"/>
      <c r="AI16" s="4"/>
      <c r="AJ16" s="32"/>
    </row>
    <row r="17" spans="1:36" ht="50.25" hidden="1" customHeight="1" x14ac:dyDescent="0.2">
      <c r="A17" s="70" t="s">
        <v>52</v>
      </c>
      <c r="B17" s="71" t="s">
        <v>49</v>
      </c>
      <c r="C17" s="71" t="s">
        <v>49</v>
      </c>
      <c r="D17" s="71" t="s">
        <v>53</v>
      </c>
      <c r="E17" s="71" t="s">
        <v>54</v>
      </c>
      <c r="F17" s="73">
        <v>0.2</v>
      </c>
      <c r="G17" s="74">
        <v>0.01</v>
      </c>
      <c r="H17" s="71" t="s">
        <v>44</v>
      </c>
      <c r="I17" s="71" t="s">
        <v>55</v>
      </c>
      <c r="J17" s="71">
        <f t="shared" si="4"/>
        <v>4</v>
      </c>
      <c r="K17" s="71">
        <v>1</v>
      </c>
      <c r="L17" s="71">
        <v>1</v>
      </c>
      <c r="M17" s="71">
        <v>1</v>
      </c>
      <c r="N17" s="71">
        <v>1</v>
      </c>
      <c r="O17" s="112">
        <f t="shared" si="0"/>
        <v>2</v>
      </c>
      <c r="P17" s="71">
        <v>1</v>
      </c>
      <c r="Q17" s="71">
        <v>1</v>
      </c>
      <c r="R17" s="71"/>
      <c r="S17" s="71"/>
      <c r="T17" s="76">
        <f t="shared" si="1"/>
        <v>2</v>
      </c>
      <c r="U17" s="78">
        <f t="shared" si="2"/>
        <v>0.5</v>
      </c>
      <c r="V17" s="13">
        <f t="shared" si="3"/>
        <v>0.1</v>
      </c>
      <c r="W17" s="177">
        <f>AVERAGE(U17:U21)</f>
        <v>0.55999999999999994</v>
      </c>
      <c r="X17" s="17"/>
      <c r="Y17" s="14"/>
      <c r="Z17" s="113"/>
      <c r="AA17" s="17"/>
      <c r="AB17" s="14"/>
      <c r="AC17" s="4"/>
      <c r="AD17" s="17"/>
      <c r="AE17" s="14"/>
      <c r="AF17" s="4"/>
      <c r="AG17" s="17"/>
      <c r="AH17" s="37"/>
      <c r="AI17" s="4"/>
      <c r="AJ17" s="32"/>
    </row>
    <row r="18" spans="1:36" ht="54.75" hidden="1" customHeight="1" x14ac:dyDescent="0.2">
      <c r="A18" s="70" t="s">
        <v>52</v>
      </c>
      <c r="B18" s="71" t="s">
        <v>49</v>
      </c>
      <c r="C18" s="71" t="s">
        <v>49</v>
      </c>
      <c r="D18" s="71" t="s">
        <v>56</v>
      </c>
      <c r="E18" s="71" t="s">
        <v>54</v>
      </c>
      <c r="F18" s="73">
        <v>0.2</v>
      </c>
      <c r="G18" s="74">
        <v>0.01</v>
      </c>
      <c r="H18" s="71" t="s">
        <v>44</v>
      </c>
      <c r="I18" s="71" t="s">
        <v>57</v>
      </c>
      <c r="J18" s="71">
        <f t="shared" si="4"/>
        <v>4</v>
      </c>
      <c r="K18" s="71">
        <v>1</v>
      </c>
      <c r="L18" s="71">
        <v>1</v>
      </c>
      <c r="M18" s="71">
        <v>1</v>
      </c>
      <c r="N18" s="71">
        <v>1</v>
      </c>
      <c r="O18" s="112">
        <f t="shared" si="0"/>
        <v>2</v>
      </c>
      <c r="P18" s="71">
        <v>1</v>
      </c>
      <c r="Q18" s="71">
        <v>1</v>
      </c>
      <c r="R18" s="71"/>
      <c r="S18" s="71"/>
      <c r="T18" s="76">
        <f t="shared" si="1"/>
        <v>2</v>
      </c>
      <c r="U18" s="78">
        <f t="shared" si="2"/>
        <v>0.5</v>
      </c>
      <c r="V18" s="13">
        <f t="shared" si="3"/>
        <v>0.1</v>
      </c>
      <c r="W18" s="181"/>
      <c r="X18" s="18"/>
      <c r="Y18" s="14"/>
      <c r="Z18" s="113"/>
      <c r="AA18" s="30"/>
      <c r="AB18" s="14"/>
      <c r="AC18" s="4"/>
      <c r="AD18" s="18"/>
      <c r="AE18" s="14"/>
      <c r="AF18" s="4"/>
      <c r="AG18" s="4"/>
      <c r="AH18" s="4"/>
      <c r="AI18" s="4"/>
      <c r="AJ18" s="32"/>
    </row>
    <row r="19" spans="1:36" ht="54" hidden="1" customHeight="1" x14ac:dyDescent="0.2">
      <c r="A19" s="70" t="s">
        <v>52</v>
      </c>
      <c r="B19" s="71" t="s">
        <v>49</v>
      </c>
      <c r="C19" s="71" t="s">
        <v>49</v>
      </c>
      <c r="D19" s="71" t="s">
        <v>58</v>
      </c>
      <c r="E19" s="71" t="s">
        <v>54</v>
      </c>
      <c r="F19" s="73">
        <v>0.2</v>
      </c>
      <c r="G19" s="74">
        <v>0.01</v>
      </c>
      <c r="H19" s="71" t="s">
        <v>44</v>
      </c>
      <c r="I19" s="71" t="s">
        <v>59</v>
      </c>
      <c r="J19" s="71">
        <f t="shared" si="4"/>
        <v>4</v>
      </c>
      <c r="K19" s="71">
        <v>1</v>
      </c>
      <c r="L19" s="71">
        <v>1</v>
      </c>
      <c r="M19" s="71">
        <v>1</v>
      </c>
      <c r="N19" s="71">
        <v>1</v>
      </c>
      <c r="O19" s="112">
        <f t="shared" si="0"/>
        <v>2</v>
      </c>
      <c r="P19" s="71">
        <v>1</v>
      </c>
      <c r="Q19" s="71">
        <v>1</v>
      </c>
      <c r="R19" s="71"/>
      <c r="S19" s="71"/>
      <c r="T19" s="76">
        <f t="shared" si="1"/>
        <v>2</v>
      </c>
      <c r="U19" s="78">
        <f t="shared" si="2"/>
        <v>0.5</v>
      </c>
      <c r="V19" s="13">
        <f t="shared" si="3"/>
        <v>0.1</v>
      </c>
      <c r="W19" s="181"/>
      <c r="X19" s="47"/>
      <c r="Y19" s="48"/>
      <c r="Z19" s="49"/>
      <c r="AA19" s="47"/>
      <c r="AB19" s="48"/>
      <c r="AC19" s="50"/>
      <c r="AD19" s="51"/>
      <c r="AE19" s="48"/>
      <c r="AF19" s="50"/>
      <c r="AG19" s="50"/>
      <c r="AH19" s="50"/>
      <c r="AI19" s="50"/>
      <c r="AJ19" s="52"/>
    </row>
    <row r="20" spans="1:36" ht="54" hidden="1" customHeight="1" x14ac:dyDescent="0.2">
      <c r="A20" s="70" t="s">
        <v>52</v>
      </c>
      <c r="B20" s="71" t="s">
        <v>49</v>
      </c>
      <c r="C20" s="71" t="s">
        <v>49</v>
      </c>
      <c r="D20" s="71" t="s">
        <v>138</v>
      </c>
      <c r="E20" s="71" t="s">
        <v>54</v>
      </c>
      <c r="F20" s="73">
        <v>0.2</v>
      </c>
      <c r="G20" s="74">
        <v>0.01</v>
      </c>
      <c r="H20" s="71" t="s">
        <v>44</v>
      </c>
      <c r="I20" s="71" t="s">
        <v>183</v>
      </c>
      <c r="J20" s="79">
        <f t="shared" si="4"/>
        <v>1</v>
      </c>
      <c r="K20" s="79">
        <v>0.3</v>
      </c>
      <c r="L20" s="79">
        <v>0.5</v>
      </c>
      <c r="M20" s="79">
        <v>0.2</v>
      </c>
      <c r="N20" s="71">
        <v>0</v>
      </c>
      <c r="O20" s="112">
        <f t="shared" si="0"/>
        <v>0.8</v>
      </c>
      <c r="P20" s="79">
        <v>0.3</v>
      </c>
      <c r="Q20" s="79">
        <v>0.5</v>
      </c>
      <c r="R20" s="79"/>
      <c r="S20" s="71"/>
      <c r="T20" s="76">
        <f>SUM(P20:S20)</f>
        <v>0.8</v>
      </c>
      <c r="U20" s="78">
        <f t="shared" si="2"/>
        <v>0.8</v>
      </c>
      <c r="V20" s="13">
        <f t="shared" si="3"/>
        <v>0.16000000000000003</v>
      </c>
      <c r="W20" s="181"/>
      <c r="X20" s="28"/>
      <c r="Y20" s="14"/>
      <c r="Z20" s="113"/>
      <c r="AA20" s="28"/>
      <c r="AB20" s="14"/>
      <c r="AC20" s="4"/>
      <c r="AD20" s="19"/>
      <c r="AE20" s="14"/>
      <c r="AF20" s="4"/>
      <c r="AG20" s="4"/>
      <c r="AH20" s="4"/>
      <c r="AI20" s="4"/>
      <c r="AJ20" s="32"/>
    </row>
    <row r="21" spans="1:36" s="5" customFormat="1" ht="47.25" hidden="1" customHeight="1" x14ac:dyDescent="0.2">
      <c r="A21" s="70" t="s">
        <v>52</v>
      </c>
      <c r="B21" s="71" t="s">
        <v>49</v>
      </c>
      <c r="C21" s="71" t="s">
        <v>49</v>
      </c>
      <c r="D21" s="71" t="s">
        <v>137</v>
      </c>
      <c r="E21" s="71" t="s">
        <v>54</v>
      </c>
      <c r="F21" s="73">
        <v>0.2</v>
      </c>
      <c r="G21" s="74">
        <v>0.01</v>
      </c>
      <c r="H21" s="71" t="s">
        <v>44</v>
      </c>
      <c r="I21" s="71" t="s">
        <v>182</v>
      </c>
      <c r="J21" s="79">
        <f t="shared" si="4"/>
        <v>1</v>
      </c>
      <c r="K21" s="79">
        <v>0.25</v>
      </c>
      <c r="L21" s="79">
        <v>0.25</v>
      </c>
      <c r="M21" s="79">
        <v>0.25</v>
      </c>
      <c r="N21" s="79">
        <v>0.25</v>
      </c>
      <c r="O21" s="112">
        <f t="shared" si="0"/>
        <v>0.5</v>
      </c>
      <c r="P21" s="79">
        <v>0.25</v>
      </c>
      <c r="Q21" s="79">
        <v>0.25</v>
      </c>
      <c r="R21" s="79"/>
      <c r="S21" s="79"/>
      <c r="T21" s="76">
        <f>SUM(P21:S21)</f>
        <v>0.5</v>
      </c>
      <c r="U21" s="78">
        <f t="shared" si="2"/>
        <v>0.5</v>
      </c>
      <c r="V21" s="13">
        <f t="shared" si="3"/>
        <v>0.1</v>
      </c>
      <c r="W21" s="178"/>
      <c r="X21" s="19"/>
      <c r="Y21" s="14"/>
      <c r="Z21" s="4"/>
      <c r="AA21" s="19"/>
      <c r="AB21" s="14"/>
      <c r="AC21" s="4"/>
      <c r="AD21" s="19"/>
      <c r="AE21" s="14"/>
      <c r="AF21" s="4"/>
      <c r="AG21" s="4"/>
      <c r="AH21" s="4"/>
      <c r="AI21" s="4"/>
      <c r="AJ21" s="32"/>
    </row>
    <row r="22" spans="1:36" s="5" customFormat="1" ht="38.25" hidden="1" customHeight="1" x14ac:dyDescent="0.2">
      <c r="A22" s="70" t="s">
        <v>60</v>
      </c>
      <c r="B22" s="71" t="s">
        <v>49</v>
      </c>
      <c r="C22" s="71" t="s">
        <v>49</v>
      </c>
      <c r="D22" s="71" t="s">
        <v>140</v>
      </c>
      <c r="E22" s="71" t="s">
        <v>54</v>
      </c>
      <c r="F22" s="73">
        <v>0.2</v>
      </c>
      <c r="G22" s="74">
        <v>0.01</v>
      </c>
      <c r="H22" s="71" t="s">
        <v>44</v>
      </c>
      <c r="I22" s="71" t="s">
        <v>61</v>
      </c>
      <c r="J22" s="71">
        <f t="shared" si="4"/>
        <v>4</v>
      </c>
      <c r="K22" s="71">
        <v>1</v>
      </c>
      <c r="L22" s="71">
        <v>1</v>
      </c>
      <c r="M22" s="71">
        <v>1</v>
      </c>
      <c r="N22" s="71">
        <v>1</v>
      </c>
      <c r="O22" s="112">
        <f t="shared" si="0"/>
        <v>0</v>
      </c>
      <c r="P22" s="71"/>
      <c r="Q22" s="71"/>
      <c r="R22" s="71"/>
      <c r="S22" s="71"/>
      <c r="T22" s="76">
        <f t="shared" ref="T22:T69" si="5">SUM(P22:S22)</f>
        <v>0</v>
      </c>
      <c r="U22" s="78">
        <f t="shared" si="2"/>
        <v>0</v>
      </c>
      <c r="V22" s="13">
        <f t="shared" si="3"/>
        <v>0</v>
      </c>
      <c r="W22" s="177">
        <f>AVERAGE(U22:U28)</f>
        <v>0</v>
      </c>
      <c r="X22" s="17"/>
      <c r="Y22" s="14"/>
      <c r="Z22" s="4"/>
      <c r="AA22" s="17"/>
      <c r="AB22" s="14"/>
      <c r="AC22" s="4"/>
      <c r="AD22" s="17"/>
      <c r="AE22" s="14"/>
      <c r="AF22" s="4"/>
      <c r="AG22" s="17"/>
      <c r="AH22" s="14"/>
      <c r="AI22" s="4"/>
      <c r="AJ22" s="32"/>
    </row>
    <row r="23" spans="1:36" s="5" customFormat="1" ht="17.25" hidden="1" customHeight="1" x14ac:dyDescent="0.2">
      <c r="A23" s="70" t="s">
        <v>60</v>
      </c>
      <c r="B23" s="71" t="s">
        <v>49</v>
      </c>
      <c r="C23" s="71" t="s">
        <v>49</v>
      </c>
      <c r="D23" s="71" t="s">
        <v>141</v>
      </c>
      <c r="E23" s="71" t="s">
        <v>54</v>
      </c>
      <c r="F23" s="73">
        <v>0.2</v>
      </c>
      <c r="G23" s="74">
        <v>0.01</v>
      </c>
      <c r="H23" s="71" t="s">
        <v>44</v>
      </c>
      <c r="I23" s="71" t="s">
        <v>62</v>
      </c>
      <c r="J23" s="71">
        <f t="shared" si="4"/>
        <v>4</v>
      </c>
      <c r="K23" s="71">
        <v>1</v>
      </c>
      <c r="L23" s="71">
        <v>1</v>
      </c>
      <c r="M23" s="71">
        <v>1</v>
      </c>
      <c r="N23" s="71">
        <v>1</v>
      </c>
      <c r="O23" s="112">
        <f t="shared" si="0"/>
        <v>0</v>
      </c>
      <c r="P23" s="71"/>
      <c r="Q23" s="71"/>
      <c r="R23" s="71"/>
      <c r="S23" s="71"/>
      <c r="T23" s="76">
        <f t="shared" si="5"/>
        <v>0</v>
      </c>
      <c r="U23" s="78">
        <f t="shared" si="2"/>
        <v>0</v>
      </c>
      <c r="V23" s="13">
        <f t="shared" si="3"/>
        <v>0</v>
      </c>
      <c r="W23" s="181"/>
      <c r="X23" s="20"/>
      <c r="Y23" s="16"/>
      <c r="Z23" s="4"/>
      <c r="AA23" s="20"/>
      <c r="AB23" s="16"/>
      <c r="AC23" s="4"/>
      <c r="AD23" s="20"/>
      <c r="AE23" s="16"/>
      <c r="AF23" s="4"/>
      <c r="AG23" s="4"/>
      <c r="AH23" s="4"/>
      <c r="AI23" s="4"/>
      <c r="AJ23" s="32"/>
    </row>
    <row r="24" spans="1:36" s="5" customFormat="1" ht="17.25" hidden="1" customHeight="1" x14ac:dyDescent="0.2">
      <c r="A24" s="70" t="s">
        <v>60</v>
      </c>
      <c r="B24" s="71" t="s">
        <v>49</v>
      </c>
      <c r="C24" s="71" t="s">
        <v>49</v>
      </c>
      <c r="D24" s="71" t="s">
        <v>142</v>
      </c>
      <c r="E24" s="71" t="s">
        <v>54</v>
      </c>
      <c r="F24" s="73">
        <v>0.1</v>
      </c>
      <c r="G24" s="74">
        <v>0.01</v>
      </c>
      <c r="H24" s="71" t="s">
        <v>44</v>
      </c>
      <c r="I24" s="71" t="s">
        <v>63</v>
      </c>
      <c r="J24" s="71">
        <f t="shared" si="4"/>
        <v>4</v>
      </c>
      <c r="K24" s="71">
        <v>1</v>
      </c>
      <c r="L24" s="71">
        <v>1</v>
      </c>
      <c r="M24" s="71">
        <v>1</v>
      </c>
      <c r="N24" s="71">
        <v>1</v>
      </c>
      <c r="O24" s="112">
        <f t="shared" si="0"/>
        <v>0</v>
      </c>
      <c r="P24" s="71"/>
      <c r="Q24" s="71"/>
      <c r="R24" s="71"/>
      <c r="S24" s="71"/>
      <c r="T24" s="76">
        <f t="shared" si="5"/>
        <v>0</v>
      </c>
      <c r="U24" s="78">
        <f t="shared" si="2"/>
        <v>0</v>
      </c>
      <c r="V24" s="13">
        <f t="shared" si="3"/>
        <v>0</v>
      </c>
      <c r="W24" s="181"/>
      <c r="X24" s="21"/>
      <c r="Y24" s="14"/>
      <c r="Z24" s="4"/>
      <c r="AA24" s="21"/>
      <c r="AB24" s="14"/>
      <c r="AC24" s="4"/>
      <c r="AD24" s="21"/>
      <c r="AE24" s="14"/>
      <c r="AF24" s="4"/>
      <c r="AG24" s="4"/>
      <c r="AH24" s="4"/>
      <c r="AI24" s="4"/>
      <c r="AJ24" s="32"/>
    </row>
    <row r="25" spans="1:36" s="5" customFormat="1" ht="17.25" hidden="1" customHeight="1" x14ac:dyDescent="0.2">
      <c r="A25" s="70" t="s">
        <v>60</v>
      </c>
      <c r="B25" s="71" t="s">
        <v>49</v>
      </c>
      <c r="C25" s="71" t="s">
        <v>49</v>
      </c>
      <c r="D25" s="71" t="s">
        <v>143</v>
      </c>
      <c r="E25" s="71" t="s">
        <v>54</v>
      </c>
      <c r="F25" s="73">
        <v>0.1</v>
      </c>
      <c r="G25" s="74">
        <v>0.01</v>
      </c>
      <c r="H25" s="71" t="s">
        <v>44</v>
      </c>
      <c r="I25" s="71" t="s">
        <v>64</v>
      </c>
      <c r="J25" s="71">
        <f t="shared" si="4"/>
        <v>3</v>
      </c>
      <c r="K25" s="71">
        <v>0</v>
      </c>
      <c r="L25" s="71">
        <v>1</v>
      </c>
      <c r="M25" s="71">
        <v>1</v>
      </c>
      <c r="N25" s="71">
        <v>1</v>
      </c>
      <c r="O25" s="112">
        <f t="shared" si="0"/>
        <v>0</v>
      </c>
      <c r="P25" s="71"/>
      <c r="Q25" s="71"/>
      <c r="R25" s="71"/>
      <c r="S25" s="71"/>
      <c r="T25" s="76">
        <f t="shared" si="5"/>
        <v>0</v>
      </c>
      <c r="U25" s="78">
        <f t="shared" si="2"/>
        <v>0</v>
      </c>
      <c r="V25" s="13">
        <f t="shared" si="3"/>
        <v>0</v>
      </c>
      <c r="W25" s="181"/>
      <c r="X25" s="20"/>
      <c r="Y25" s="14"/>
      <c r="Z25" s="4"/>
      <c r="AA25" s="20"/>
      <c r="AB25" s="14"/>
      <c r="AC25" s="4"/>
      <c r="AD25" s="20"/>
      <c r="AE25" s="16"/>
      <c r="AF25" s="4"/>
      <c r="AG25" s="4"/>
      <c r="AH25" s="4"/>
      <c r="AI25" s="4"/>
      <c r="AJ25" s="32"/>
    </row>
    <row r="26" spans="1:36" s="5" customFormat="1" ht="17.25" hidden="1" customHeight="1" x14ac:dyDescent="0.2">
      <c r="A26" s="70" t="s">
        <v>60</v>
      </c>
      <c r="B26" s="71" t="s">
        <v>49</v>
      </c>
      <c r="C26" s="71" t="s">
        <v>49</v>
      </c>
      <c r="D26" s="71" t="s">
        <v>144</v>
      </c>
      <c r="E26" s="71" t="s">
        <v>54</v>
      </c>
      <c r="F26" s="73">
        <v>0.1</v>
      </c>
      <c r="G26" s="74">
        <v>0.01</v>
      </c>
      <c r="H26" s="71" t="s">
        <v>44</v>
      </c>
      <c r="I26" s="71" t="s">
        <v>65</v>
      </c>
      <c r="J26" s="71">
        <f t="shared" si="4"/>
        <v>2</v>
      </c>
      <c r="K26" s="71">
        <v>0</v>
      </c>
      <c r="L26" s="71">
        <v>1</v>
      </c>
      <c r="M26" s="71">
        <v>1</v>
      </c>
      <c r="N26" s="71">
        <v>0</v>
      </c>
      <c r="O26" s="112">
        <f t="shared" si="0"/>
        <v>0</v>
      </c>
      <c r="P26" s="71"/>
      <c r="Q26" s="71"/>
      <c r="R26" s="71"/>
      <c r="S26" s="71"/>
      <c r="T26" s="76">
        <f t="shared" si="5"/>
        <v>0</v>
      </c>
      <c r="U26" s="78">
        <f t="shared" si="2"/>
        <v>0</v>
      </c>
      <c r="V26" s="13">
        <f t="shared" si="3"/>
        <v>0</v>
      </c>
      <c r="W26" s="181"/>
      <c r="X26" s="53"/>
      <c r="Y26" s="48"/>
      <c r="Z26" s="50"/>
      <c r="AA26" s="53"/>
      <c r="AB26" s="48"/>
      <c r="AC26" s="50"/>
      <c r="AD26" s="53"/>
      <c r="AE26" s="54"/>
      <c r="AF26" s="50"/>
      <c r="AG26" s="50"/>
      <c r="AH26" s="50"/>
      <c r="AI26" s="50"/>
      <c r="AJ26" s="52"/>
    </row>
    <row r="27" spans="1:36" s="5" customFormat="1" ht="17.25" hidden="1" customHeight="1" x14ac:dyDescent="0.2">
      <c r="A27" s="70" t="s">
        <v>60</v>
      </c>
      <c r="B27" s="71" t="s">
        <v>49</v>
      </c>
      <c r="C27" s="71" t="s">
        <v>49</v>
      </c>
      <c r="D27" s="71" t="s">
        <v>145</v>
      </c>
      <c r="E27" s="71" t="s">
        <v>54</v>
      </c>
      <c r="F27" s="73">
        <v>0.1</v>
      </c>
      <c r="G27" s="74">
        <v>0.01</v>
      </c>
      <c r="H27" s="71" t="s">
        <v>66</v>
      </c>
      <c r="I27" s="71" t="s">
        <v>181</v>
      </c>
      <c r="J27" s="79">
        <f>SUM(K27:N27)/4</f>
        <v>1</v>
      </c>
      <c r="K27" s="79">
        <v>1</v>
      </c>
      <c r="L27" s="79">
        <v>1</v>
      </c>
      <c r="M27" s="79">
        <v>1</v>
      </c>
      <c r="N27" s="79">
        <v>1</v>
      </c>
      <c r="O27" s="112">
        <f t="shared" si="0"/>
        <v>0</v>
      </c>
      <c r="P27" s="79"/>
      <c r="Q27" s="79"/>
      <c r="R27" s="79"/>
      <c r="S27" s="79"/>
      <c r="T27" s="76">
        <f>SUM(P27:S27)/4</f>
        <v>0</v>
      </c>
      <c r="U27" s="78">
        <f t="shared" si="2"/>
        <v>0</v>
      </c>
      <c r="V27" s="13">
        <f t="shared" si="3"/>
        <v>0</v>
      </c>
      <c r="W27" s="181"/>
      <c r="X27" s="22"/>
      <c r="Y27" s="23"/>
      <c r="Z27" s="4"/>
      <c r="AA27" s="22"/>
      <c r="AB27" s="23"/>
      <c r="AC27" s="4"/>
      <c r="AD27" s="22"/>
      <c r="AE27" s="23"/>
      <c r="AF27" s="4"/>
      <c r="AG27" s="4"/>
      <c r="AH27" s="4"/>
      <c r="AI27" s="4"/>
      <c r="AJ27" s="32"/>
    </row>
    <row r="28" spans="1:36" s="5" customFormat="1" ht="17.25" hidden="1" customHeight="1" thickBot="1" x14ac:dyDescent="0.25">
      <c r="A28" s="70" t="s">
        <v>60</v>
      </c>
      <c r="B28" s="71" t="s">
        <v>49</v>
      </c>
      <c r="C28" s="71" t="s">
        <v>49</v>
      </c>
      <c r="D28" s="71" t="s">
        <v>146</v>
      </c>
      <c r="E28" s="71" t="s">
        <v>54</v>
      </c>
      <c r="F28" s="73">
        <v>0.2</v>
      </c>
      <c r="G28" s="74">
        <v>0.01</v>
      </c>
      <c r="H28" s="71" t="s">
        <v>44</v>
      </c>
      <c r="I28" s="71" t="s">
        <v>67</v>
      </c>
      <c r="J28" s="71">
        <f t="shared" si="4"/>
        <v>4</v>
      </c>
      <c r="K28" s="71">
        <v>1</v>
      </c>
      <c r="L28" s="71">
        <v>1</v>
      </c>
      <c r="M28" s="71">
        <v>1</v>
      </c>
      <c r="N28" s="71">
        <v>1</v>
      </c>
      <c r="O28" s="112">
        <f t="shared" si="0"/>
        <v>0</v>
      </c>
      <c r="P28" s="71"/>
      <c r="Q28" s="71"/>
      <c r="R28" s="71"/>
      <c r="S28" s="71"/>
      <c r="T28" s="76">
        <f t="shared" si="5"/>
        <v>0</v>
      </c>
      <c r="U28" s="78">
        <f t="shared" si="2"/>
        <v>0</v>
      </c>
      <c r="V28" s="13">
        <f t="shared" si="3"/>
        <v>0</v>
      </c>
      <c r="W28" s="178"/>
      <c r="X28" s="20"/>
      <c r="Y28" s="23"/>
      <c r="Z28" s="10"/>
      <c r="AA28" s="20"/>
      <c r="AB28" s="23"/>
      <c r="AC28" s="10"/>
      <c r="AD28" s="20"/>
      <c r="AE28" s="23"/>
      <c r="AF28" s="10"/>
      <c r="AG28" s="10"/>
      <c r="AH28" s="10"/>
      <c r="AI28" s="10"/>
      <c r="AJ28" s="32"/>
    </row>
    <row r="29" spans="1:36" ht="127.5" hidden="1" x14ac:dyDescent="0.2">
      <c r="A29" s="70" t="s">
        <v>45</v>
      </c>
      <c r="B29" s="80" t="s">
        <v>68</v>
      </c>
      <c r="C29" s="80" t="s">
        <v>69</v>
      </c>
      <c r="D29" s="81" t="s">
        <v>164</v>
      </c>
      <c r="E29" s="71" t="s">
        <v>70</v>
      </c>
      <c r="F29" s="73">
        <v>0.13</v>
      </c>
      <c r="G29" s="74">
        <v>0.01</v>
      </c>
      <c r="H29" s="71" t="s">
        <v>44</v>
      </c>
      <c r="I29" s="71" t="s">
        <v>46</v>
      </c>
      <c r="J29" s="71">
        <f t="shared" si="4"/>
        <v>5</v>
      </c>
      <c r="K29" s="108">
        <v>0.75</v>
      </c>
      <c r="L29" s="108">
        <v>1.75</v>
      </c>
      <c r="M29" s="108">
        <v>1.75</v>
      </c>
      <c r="N29" s="108">
        <v>0.75</v>
      </c>
      <c r="O29" s="112">
        <f t="shared" si="0"/>
        <v>0.75</v>
      </c>
      <c r="P29" s="108">
        <v>0.75</v>
      </c>
      <c r="Q29" s="108"/>
      <c r="R29" s="108"/>
      <c r="S29" s="108"/>
      <c r="T29" s="76">
        <f t="shared" si="5"/>
        <v>0.75</v>
      </c>
      <c r="U29" s="78">
        <f t="shared" si="2"/>
        <v>0.15</v>
      </c>
      <c r="V29" s="13">
        <f t="shared" si="3"/>
        <v>1.95E-2</v>
      </c>
      <c r="W29" s="177">
        <f>AVERAGE(U29:U37)</f>
        <v>0.52777777777777779</v>
      </c>
      <c r="X29" s="17"/>
      <c r="Y29" s="17"/>
      <c r="AA29" s="17"/>
      <c r="AB29" s="17"/>
      <c r="AD29" s="17"/>
      <c r="AE29" s="17"/>
      <c r="AJ29" s="17"/>
    </row>
    <row r="30" spans="1:36" ht="153" hidden="1" x14ac:dyDescent="0.2">
      <c r="A30" s="70" t="s">
        <v>45</v>
      </c>
      <c r="B30" s="80" t="s">
        <v>71</v>
      </c>
      <c r="C30" s="80" t="s">
        <v>72</v>
      </c>
      <c r="D30" s="81" t="s">
        <v>165</v>
      </c>
      <c r="E30" s="71" t="s">
        <v>171</v>
      </c>
      <c r="F30" s="73">
        <v>0.13</v>
      </c>
      <c r="G30" s="74">
        <v>0.01</v>
      </c>
      <c r="H30" s="71" t="s">
        <v>44</v>
      </c>
      <c r="I30" s="71" t="s">
        <v>46</v>
      </c>
      <c r="J30" s="71">
        <f t="shared" si="4"/>
        <v>2</v>
      </c>
      <c r="K30" s="108">
        <v>0.3</v>
      </c>
      <c r="L30" s="108">
        <v>0.7</v>
      </c>
      <c r="M30" s="108">
        <v>0.7</v>
      </c>
      <c r="N30" s="108">
        <v>0.3</v>
      </c>
      <c r="O30" s="112">
        <f t="shared" si="0"/>
        <v>0.3</v>
      </c>
      <c r="P30" s="108">
        <v>0.3</v>
      </c>
      <c r="Q30" s="108"/>
      <c r="R30" s="108"/>
      <c r="S30" s="108"/>
      <c r="T30" s="76">
        <f t="shared" si="5"/>
        <v>0.3</v>
      </c>
      <c r="U30" s="78">
        <f t="shared" si="2"/>
        <v>0.15</v>
      </c>
      <c r="V30" s="13">
        <f t="shared" si="3"/>
        <v>1.95E-2</v>
      </c>
      <c r="W30" s="181"/>
      <c r="X30" s="17"/>
      <c r="Y30" s="17"/>
      <c r="AA30" s="17"/>
      <c r="AB30" s="17"/>
      <c r="AD30" s="17"/>
      <c r="AE30" s="17"/>
      <c r="AJ30" s="17"/>
    </row>
    <row r="31" spans="1:36" ht="114.75" hidden="1" x14ac:dyDescent="0.2">
      <c r="A31" s="70" t="s">
        <v>45</v>
      </c>
      <c r="B31" s="80" t="s">
        <v>73</v>
      </c>
      <c r="C31" s="80" t="s">
        <v>73</v>
      </c>
      <c r="D31" s="81" t="s">
        <v>166</v>
      </c>
      <c r="E31" s="71" t="s">
        <v>169</v>
      </c>
      <c r="F31" s="73">
        <v>0.13</v>
      </c>
      <c r="G31" s="74">
        <v>0.01</v>
      </c>
      <c r="H31" s="71" t="s">
        <v>44</v>
      </c>
      <c r="I31" s="71" t="s">
        <v>46</v>
      </c>
      <c r="J31" s="71">
        <f t="shared" si="4"/>
        <v>1</v>
      </c>
      <c r="K31" s="108">
        <v>0.15</v>
      </c>
      <c r="L31" s="108">
        <v>0.35</v>
      </c>
      <c r="M31" s="108">
        <v>0.35</v>
      </c>
      <c r="N31" s="108">
        <v>0.15</v>
      </c>
      <c r="O31" s="112">
        <f t="shared" si="0"/>
        <v>0.15</v>
      </c>
      <c r="P31" s="108">
        <v>0.15</v>
      </c>
      <c r="Q31" s="108"/>
      <c r="R31" s="108"/>
      <c r="S31" s="108"/>
      <c r="T31" s="76">
        <f t="shared" si="5"/>
        <v>0.15</v>
      </c>
      <c r="U31" s="78">
        <f t="shared" si="2"/>
        <v>0.15</v>
      </c>
      <c r="V31" s="13">
        <f t="shared" si="3"/>
        <v>1.95E-2</v>
      </c>
      <c r="W31" s="181"/>
      <c r="X31" s="17"/>
      <c r="Y31" s="17"/>
      <c r="AA31" s="17"/>
      <c r="AB31" s="17"/>
      <c r="AD31" s="17"/>
      <c r="AE31" s="17"/>
      <c r="AJ31" s="17"/>
    </row>
    <row r="32" spans="1:36" ht="114.75" hidden="1" x14ac:dyDescent="0.2">
      <c r="A32" s="70" t="s">
        <v>45</v>
      </c>
      <c r="B32" s="80" t="s">
        <v>74</v>
      </c>
      <c r="C32" s="80" t="s">
        <v>74</v>
      </c>
      <c r="D32" s="81" t="s">
        <v>167</v>
      </c>
      <c r="E32" s="71" t="s">
        <v>170</v>
      </c>
      <c r="F32" s="73">
        <v>0.13</v>
      </c>
      <c r="G32" s="74">
        <v>0.01</v>
      </c>
      <c r="H32" s="71" t="s">
        <v>44</v>
      </c>
      <c r="I32" s="71" t="s">
        <v>46</v>
      </c>
      <c r="J32" s="71">
        <f t="shared" si="4"/>
        <v>1</v>
      </c>
      <c r="K32" s="108">
        <v>0.15</v>
      </c>
      <c r="L32" s="108">
        <v>0.35</v>
      </c>
      <c r="M32" s="108">
        <v>0.35</v>
      </c>
      <c r="N32" s="108">
        <v>0.15</v>
      </c>
      <c r="O32" s="112">
        <f t="shared" si="0"/>
        <v>0.15</v>
      </c>
      <c r="P32" s="108">
        <v>0.15</v>
      </c>
      <c r="Q32" s="108"/>
      <c r="R32" s="108"/>
      <c r="S32" s="108"/>
      <c r="T32" s="76">
        <f t="shared" si="5"/>
        <v>0.15</v>
      </c>
      <c r="U32" s="78">
        <f t="shared" si="2"/>
        <v>0.15</v>
      </c>
      <c r="V32" s="13">
        <f t="shared" si="3"/>
        <v>1.95E-2</v>
      </c>
      <c r="W32" s="181"/>
      <c r="X32" s="24"/>
      <c r="Y32" s="17"/>
      <c r="AA32" s="24"/>
      <c r="AB32" s="17"/>
      <c r="AD32" s="24"/>
      <c r="AE32" s="17"/>
      <c r="AJ32" s="17"/>
    </row>
    <row r="33" spans="1:36" ht="140.25" hidden="1" x14ac:dyDescent="0.2">
      <c r="A33" s="83" t="s">
        <v>45</v>
      </c>
      <c r="B33" s="84" t="s">
        <v>75</v>
      </c>
      <c r="C33" s="84" t="s">
        <v>75</v>
      </c>
      <c r="D33" s="81" t="s">
        <v>168</v>
      </c>
      <c r="E33" s="85" t="s">
        <v>171</v>
      </c>
      <c r="F33" s="86">
        <v>0.13</v>
      </c>
      <c r="G33" s="74">
        <v>0.01</v>
      </c>
      <c r="H33" s="85" t="s">
        <v>44</v>
      </c>
      <c r="I33" s="85" t="s">
        <v>46</v>
      </c>
      <c r="J33" s="85">
        <f t="shared" si="4"/>
        <v>1</v>
      </c>
      <c r="K33" s="108">
        <v>0.15</v>
      </c>
      <c r="L33" s="108">
        <v>0.35</v>
      </c>
      <c r="M33" s="108">
        <v>0.35</v>
      </c>
      <c r="N33" s="108">
        <v>0.15</v>
      </c>
      <c r="O33" s="112">
        <f t="shared" si="0"/>
        <v>0.15</v>
      </c>
      <c r="P33" s="108">
        <v>0.15</v>
      </c>
      <c r="Q33" s="108"/>
      <c r="R33" s="108"/>
      <c r="S33" s="108"/>
      <c r="T33" s="76">
        <f t="shared" si="5"/>
        <v>0.15</v>
      </c>
      <c r="U33" s="78">
        <f t="shared" si="2"/>
        <v>0.15</v>
      </c>
      <c r="V33" s="13">
        <f t="shared" si="3"/>
        <v>1.95E-2</v>
      </c>
      <c r="W33" s="181"/>
      <c r="X33" s="24"/>
      <c r="Y33" s="17"/>
      <c r="AA33" s="24"/>
      <c r="AB33" s="17"/>
      <c r="AD33" s="24"/>
      <c r="AE33" s="17"/>
      <c r="AJ33" s="17"/>
    </row>
    <row r="34" spans="1:36" ht="156.75" hidden="1" x14ac:dyDescent="0.2">
      <c r="A34" s="87" t="s">
        <v>45</v>
      </c>
      <c r="B34" s="80" t="s">
        <v>158</v>
      </c>
      <c r="C34" s="88" t="s">
        <v>158</v>
      </c>
      <c r="D34" s="89" t="s">
        <v>159</v>
      </c>
      <c r="E34" s="89" t="s">
        <v>173</v>
      </c>
      <c r="F34" s="90">
        <v>0.1</v>
      </c>
      <c r="G34" s="74">
        <v>0.01</v>
      </c>
      <c r="H34" s="91" t="s">
        <v>44</v>
      </c>
      <c r="I34" s="91" t="s">
        <v>46</v>
      </c>
      <c r="J34" s="92">
        <v>0.01</v>
      </c>
      <c r="K34" s="71">
        <v>0.01</v>
      </c>
      <c r="L34" s="71">
        <v>0</v>
      </c>
      <c r="M34" s="71">
        <v>0</v>
      </c>
      <c r="N34" s="71">
        <v>0</v>
      </c>
      <c r="O34" s="112">
        <f t="shared" si="0"/>
        <v>0.01</v>
      </c>
      <c r="P34" s="71">
        <v>0.01</v>
      </c>
      <c r="Q34" s="71"/>
      <c r="R34" s="71"/>
      <c r="S34" s="71"/>
      <c r="T34" s="76">
        <f t="shared" si="5"/>
        <v>0.01</v>
      </c>
      <c r="U34" s="78">
        <f t="shared" si="2"/>
        <v>1</v>
      </c>
      <c r="V34" s="13">
        <f t="shared" si="3"/>
        <v>0.1</v>
      </c>
      <c r="W34" s="181"/>
      <c r="X34" s="24"/>
      <c r="Y34" s="17"/>
      <c r="AA34" s="24"/>
      <c r="AB34" s="17"/>
      <c r="AD34" s="24"/>
      <c r="AE34" s="17"/>
      <c r="AJ34" s="17"/>
    </row>
    <row r="35" spans="1:36" ht="185.25" hidden="1" x14ac:dyDescent="0.2">
      <c r="A35" s="87" t="s">
        <v>45</v>
      </c>
      <c r="B35" s="80" t="s">
        <v>158</v>
      </c>
      <c r="C35" s="88" t="s">
        <v>160</v>
      </c>
      <c r="D35" s="89" t="s">
        <v>161</v>
      </c>
      <c r="E35" s="89" t="s">
        <v>70</v>
      </c>
      <c r="F35" s="90">
        <v>0.05</v>
      </c>
      <c r="G35" s="74">
        <v>4.0000000000000001E-3</v>
      </c>
      <c r="H35" s="89" t="s">
        <v>44</v>
      </c>
      <c r="I35" s="91" t="s">
        <v>46</v>
      </c>
      <c r="J35" s="92">
        <v>0.3</v>
      </c>
      <c r="K35" s="71">
        <v>0.3</v>
      </c>
      <c r="L35" s="71">
        <v>0</v>
      </c>
      <c r="M35" s="71">
        <v>0</v>
      </c>
      <c r="N35" s="71">
        <v>0</v>
      </c>
      <c r="O35" s="112"/>
      <c r="P35" s="71">
        <v>0.3</v>
      </c>
      <c r="Q35" s="71"/>
      <c r="R35" s="71"/>
      <c r="S35" s="71"/>
      <c r="T35" s="76">
        <f t="shared" si="5"/>
        <v>0.3</v>
      </c>
      <c r="U35" s="78">
        <f t="shared" si="2"/>
        <v>1</v>
      </c>
      <c r="V35" s="13">
        <f t="shared" si="3"/>
        <v>0.05</v>
      </c>
      <c r="W35" s="181"/>
      <c r="X35" s="24"/>
      <c r="Y35" s="17"/>
      <c r="AA35" s="24"/>
      <c r="AB35" s="17"/>
      <c r="AD35" s="24"/>
      <c r="AE35" s="17"/>
      <c r="AJ35" s="17"/>
    </row>
    <row r="36" spans="1:36" ht="156.75" hidden="1" x14ac:dyDescent="0.2">
      <c r="A36" s="87" t="s">
        <v>45</v>
      </c>
      <c r="B36" s="80" t="s">
        <v>158</v>
      </c>
      <c r="C36" s="88" t="s">
        <v>160</v>
      </c>
      <c r="D36" s="89" t="s">
        <v>162</v>
      </c>
      <c r="E36" s="89" t="s">
        <v>70</v>
      </c>
      <c r="F36" s="90">
        <v>0.1</v>
      </c>
      <c r="G36" s="74">
        <v>0.01</v>
      </c>
      <c r="H36" s="89" t="s">
        <v>44</v>
      </c>
      <c r="I36" s="91" t="s">
        <v>46</v>
      </c>
      <c r="J36" s="92">
        <v>0.4</v>
      </c>
      <c r="K36" s="71">
        <v>0.4</v>
      </c>
      <c r="L36" s="71">
        <v>0</v>
      </c>
      <c r="M36" s="71">
        <v>0</v>
      </c>
      <c r="N36" s="71">
        <v>0</v>
      </c>
      <c r="O36" s="112"/>
      <c r="P36" s="71">
        <v>0.4</v>
      </c>
      <c r="Q36" s="71"/>
      <c r="R36" s="71"/>
      <c r="S36" s="71"/>
      <c r="T36" s="76">
        <f t="shared" si="5"/>
        <v>0.4</v>
      </c>
      <c r="U36" s="78">
        <f t="shared" si="2"/>
        <v>1</v>
      </c>
      <c r="V36" s="13">
        <f t="shared" si="3"/>
        <v>0.1</v>
      </c>
      <c r="W36" s="181"/>
      <c r="X36" s="24"/>
      <c r="Y36" s="17"/>
      <c r="AA36" s="24"/>
      <c r="AB36" s="17"/>
      <c r="AD36" s="24"/>
      <c r="AE36" s="17"/>
      <c r="AJ36" s="17"/>
    </row>
    <row r="37" spans="1:36" ht="156.75" hidden="1" x14ac:dyDescent="0.2">
      <c r="A37" s="87" t="s">
        <v>45</v>
      </c>
      <c r="B37" s="80" t="s">
        <v>158</v>
      </c>
      <c r="C37" s="88" t="s">
        <v>160</v>
      </c>
      <c r="D37" s="89" t="s">
        <v>163</v>
      </c>
      <c r="E37" s="89" t="s">
        <v>70</v>
      </c>
      <c r="F37" s="90">
        <v>0.1</v>
      </c>
      <c r="G37" s="74">
        <v>0.01</v>
      </c>
      <c r="H37" s="89" t="s">
        <v>44</v>
      </c>
      <c r="I37" s="91" t="s">
        <v>46</v>
      </c>
      <c r="J37" s="92">
        <v>0.7</v>
      </c>
      <c r="K37" s="71">
        <v>0.7</v>
      </c>
      <c r="L37" s="71">
        <v>0</v>
      </c>
      <c r="M37" s="71">
        <v>0</v>
      </c>
      <c r="N37" s="71">
        <v>0</v>
      </c>
      <c r="O37" s="112"/>
      <c r="P37" s="71">
        <v>0.7</v>
      </c>
      <c r="Q37" s="71"/>
      <c r="R37" s="71"/>
      <c r="S37" s="71"/>
      <c r="T37" s="76">
        <f t="shared" si="5"/>
        <v>0.7</v>
      </c>
      <c r="U37" s="78">
        <f t="shared" si="2"/>
        <v>1</v>
      </c>
      <c r="V37" s="13">
        <f t="shared" si="3"/>
        <v>0.1</v>
      </c>
      <c r="W37" s="178"/>
      <c r="X37" s="24"/>
      <c r="Y37" s="17"/>
      <c r="AA37" s="24"/>
      <c r="AB37" s="17"/>
      <c r="AD37" s="24"/>
      <c r="AE37" s="17"/>
      <c r="AJ37" s="17"/>
    </row>
    <row r="38" spans="1:36" ht="114.75" hidden="1" x14ac:dyDescent="0.2">
      <c r="A38" s="93" t="s">
        <v>76</v>
      </c>
      <c r="B38" s="94" t="s">
        <v>49</v>
      </c>
      <c r="C38" s="94" t="s">
        <v>49</v>
      </c>
      <c r="D38" s="95" t="s">
        <v>152</v>
      </c>
      <c r="E38" s="95" t="s">
        <v>154</v>
      </c>
      <c r="F38" s="96">
        <v>0.35</v>
      </c>
      <c r="G38" s="74">
        <v>2.5000000000000001E-2</v>
      </c>
      <c r="H38" s="94" t="s">
        <v>44</v>
      </c>
      <c r="I38" s="95" t="s">
        <v>180</v>
      </c>
      <c r="J38" s="96">
        <f t="shared" si="4"/>
        <v>1</v>
      </c>
      <c r="K38" s="96">
        <v>0</v>
      </c>
      <c r="L38" s="96">
        <v>0.25</v>
      </c>
      <c r="M38" s="96">
        <v>0.25</v>
      </c>
      <c r="N38" s="96">
        <v>0.5</v>
      </c>
      <c r="O38" s="112">
        <f t="shared" si="0"/>
        <v>0</v>
      </c>
      <c r="P38" s="96">
        <v>0</v>
      </c>
      <c r="Q38" s="96"/>
      <c r="R38" s="96"/>
      <c r="S38" s="96"/>
      <c r="T38" s="76">
        <f t="shared" si="5"/>
        <v>0</v>
      </c>
      <c r="U38" s="78">
        <f t="shared" si="2"/>
        <v>0</v>
      </c>
      <c r="V38" s="13">
        <f t="shared" si="3"/>
        <v>0</v>
      </c>
      <c r="W38" s="177">
        <f>AVERAGE(U38:U40)</f>
        <v>8.3333333333333329E-2</v>
      </c>
      <c r="X38" s="22"/>
      <c r="Y38" s="22"/>
      <c r="Z38" s="22"/>
      <c r="AA38" s="22"/>
      <c r="AB38" s="22"/>
      <c r="AC38" s="4"/>
      <c r="AD38" s="22"/>
      <c r="AE38" s="22"/>
      <c r="AF38" s="4"/>
      <c r="AG38" s="4"/>
      <c r="AH38" s="4"/>
      <c r="AI38" s="4"/>
      <c r="AJ38" s="17"/>
    </row>
    <row r="39" spans="1:36" ht="114.75" hidden="1" x14ac:dyDescent="0.2">
      <c r="A39" s="70" t="s">
        <v>76</v>
      </c>
      <c r="B39" s="71" t="s">
        <v>49</v>
      </c>
      <c r="C39" s="71" t="s">
        <v>49</v>
      </c>
      <c r="D39" s="97" t="s">
        <v>153</v>
      </c>
      <c r="E39" s="97" t="s">
        <v>154</v>
      </c>
      <c r="F39" s="98">
        <v>0.35</v>
      </c>
      <c r="G39" s="74">
        <v>2.5000000000000001E-2</v>
      </c>
      <c r="H39" s="71" t="s">
        <v>44</v>
      </c>
      <c r="I39" s="97" t="s">
        <v>179</v>
      </c>
      <c r="J39" s="98">
        <f t="shared" si="4"/>
        <v>1</v>
      </c>
      <c r="K39" s="98">
        <v>0.25</v>
      </c>
      <c r="L39" s="98">
        <v>0.25</v>
      </c>
      <c r="M39" s="98">
        <v>0.25</v>
      </c>
      <c r="N39" s="98">
        <v>0.25</v>
      </c>
      <c r="O39" s="112">
        <f t="shared" si="0"/>
        <v>0.25</v>
      </c>
      <c r="P39" s="98">
        <v>0.25</v>
      </c>
      <c r="Q39" s="98"/>
      <c r="R39" s="98"/>
      <c r="S39" s="98"/>
      <c r="T39" s="76">
        <f t="shared" si="5"/>
        <v>0.25</v>
      </c>
      <c r="U39" s="78">
        <f t="shared" si="2"/>
        <v>0.25</v>
      </c>
      <c r="V39" s="13">
        <f t="shared" si="3"/>
        <v>8.7499999999999994E-2</v>
      </c>
      <c r="W39" s="181"/>
      <c r="X39" s="21"/>
      <c r="Y39" s="22"/>
      <c r="Z39" s="4"/>
      <c r="AA39" s="21"/>
      <c r="AB39" s="22"/>
      <c r="AC39" s="4"/>
      <c r="AD39" s="21"/>
      <c r="AE39" s="22"/>
      <c r="AF39" s="33"/>
      <c r="AG39" s="4"/>
      <c r="AH39" s="4"/>
      <c r="AI39" s="4"/>
      <c r="AJ39" s="21"/>
    </row>
    <row r="40" spans="1:36" ht="127.5" hidden="1" x14ac:dyDescent="0.2">
      <c r="A40" s="70" t="s">
        <v>76</v>
      </c>
      <c r="B40" s="71" t="s">
        <v>49</v>
      </c>
      <c r="C40" s="71" t="s">
        <v>49</v>
      </c>
      <c r="D40" s="97" t="s">
        <v>77</v>
      </c>
      <c r="E40" s="97" t="s">
        <v>154</v>
      </c>
      <c r="F40" s="98">
        <v>0.3</v>
      </c>
      <c r="G40" s="74">
        <v>0.02</v>
      </c>
      <c r="H40" s="71" t="s">
        <v>44</v>
      </c>
      <c r="I40" s="97" t="s">
        <v>178</v>
      </c>
      <c r="J40" s="98">
        <f t="shared" si="4"/>
        <v>1</v>
      </c>
      <c r="K40" s="98">
        <v>0</v>
      </c>
      <c r="L40" s="98">
        <v>0.25</v>
      </c>
      <c r="M40" s="98">
        <v>0.25</v>
      </c>
      <c r="N40" s="98">
        <v>0.5</v>
      </c>
      <c r="O40" s="112">
        <f t="shared" si="0"/>
        <v>0</v>
      </c>
      <c r="P40" s="98">
        <v>0</v>
      </c>
      <c r="Q40" s="98"/>
      <c r="R40" s="98"/>
      <c r="S40" s="98"/>
      <c r="T40" s="76">
        <f t="shared" si="5"/>
        <v>0</v>
      </c>
      <c r="U40" s="78">
        <f t="shared" si="2"/>
        <v>0</v>
      </c>
      <c r="V40" s="13">
        <f t="shared" si="3"/>
        <v>0</v>
      </c>
      <c r="W40" s="178"/>
      <c r="X40" s="21"/>
      <c r="Y40" s="22"/>
      <c r="Z40" s="4"/>
      <c r="AA40" s="21"/>
      <c r="AB40" s="22"/>
      <c r="AC40" s="4"/>
      <c r="AD40" s="21"/>
      <c r="AE40" s="22"/>
      <c r="AF40" s="4"/>
      <c r="AG40" s="4"/>
      <c r="AH40" s="4"/>
      <c r="AI40" s="4"/>
      <c r="AJ40" s="21"/>
    </row>
    <row r="41" spans="1:36" ht="76.5" hidden="1" x14ac:dyDescent="0.2">
      <c r="A41" s="70" t="s">
        <v>78</v>
      </c>
      <c r="B41" s="71" t="s">
        <v>49</v>
      </c>
      <c r="C41" s="71" t="s">
        <v>49</v>
      </c>
      <c r="D41" s="75" t="s">
        <v>79</v>
      </c>
      <c r="E41" s="71" t="s">
        <v>80</v>
      </c>
      <c r="F41" s="73">
        <v>0.3</v>
      </c>
      <c r="G41" s="74">
        <v>0.02</v>
      </c>
      <c r="H41" s="71" t="s">
        <v>44</v>
      </c>
      <c r="I41" s="71" t="s">
        <v>81</v>
      </c>
      <c r="J41" s="71">
        <f t="shared" si="4"/>
        <v>12</v>
      </c>
      <c r="K41" s="71">
        <v>3</v>
      </c>
      <c r="L41" s="71">
        <v>3</v>
      </c>
      <c r="M41" s="71">
        <v>3</v>
      </c>
      <c r="N41" s="71">
        <v>3</v>
      </c>
      <c r="O41" s="112">
        <f t="shared" si="0"/>
        <v>3</v>
      </c>
      <c r="P41" s="71">
        <v>3</v>
      </c>
      <c r="Q41" s="71"/>
      <c r="R41" s="71"/>
      <c r="S41" s="71"/>
      <c r="T41" s="76">
        <f t="shared" si="5"/>
        <v>3</v>
      </c>
      <c r="U41" s="78">
        <f t="shared" si="2"/>
        <v>0.25</v>
      </c>
      <c r="V41" s="13">
        <f t="shared" si="3"/>
        <v>7.4999999999999997E-2</v>
      </c>
      <c r="W41" s="177">
        <f t="shared" ref="W18:W69" si="6">AVERAGE(U41:U42)</f>
        <v>0.25</v>
      </c>
      <c r="X41" s="53"/>
      <c r="Y41" s="53"/>
      <c r="AA41" s="53"/>
      <c r="AB41" s="53"/>
      <c r="AD41" s="53"/>
      <c r="AE41" s="53"/>
      <c r="AJ41" s="55"/>
    </row>
    <row r="42" spans="1:36" ht="63.75" hidden="1" x14ac:dyDescent="0.2">
      <c r="A42" s="70" t="s">
        <v>78</v>
      </c>
      <c r="B42" s="71" t="s">
        <v>49</v>
      </c>
      <c r="C42" s="71" t="s">
        <v>49</v>
      </c>
      <c r="D42" s="75" t="s">
        <v>82</v>
      </c>
      <c r="E42" s="71" t="s">
        <v>80</v>
      </c>
      <c r="F42" s="73">
        <v>0.7</v>
      </c>
      <c r="G42" s="74">
        <v>0.05</v>
      </c>
      <c r="H42" s="71" t="s">
        <v>83</v>
      </c>
      <c r="I42" s="71" t="s">
        <v>177</v>
      </c>
      <c r="J42" s="79">
        <f>SUM(K42:N42)/4</f>
        <v>1</v>
      </c>
      <c r="K42" s="79">
        <v>1</v>
      </c>
      <c r="L42" s="79">
        <v>1</v>
      </c>
      <c r="M42" s="79">
        <v>1</v>
      </c>
      <c r="N42" s="79">
        <v>1</v>
      </c>
      <c r="O42" s="112">
        <f t="shared" si="0"/>
        <v>1</v>
      </c>
      <c r="P42" s="79">
        <v>1</v>
      </c>
      <c r="Q42" s="79"/>
      <c r="R42" s="79"/>
      <c r="S42" s="79"/>
      <c r="T42" s="76">
        <f t="shared" si="5"/>
        <v>1</v>
      </c>
      <c r="U42" s="78">
        <f>+T42/J42/4</f>
        <v>0.25</v>
      </c>
      <c r="V42" s="13">
        <f t="shared" si="3"/>
        <v>0.17499999999999999</v>
      </c>
      <c r="W42" s="178"/>
      <c r="X42" s="22"/>
      <c r="Y42" s="22"/>
      <c r="Z42" s="4"/>
      <c r="AA42" s="22"/>
      <c r="AB42" s="22"/>
      <c r="AC42" s="4"/>
      <c r="AD42" s="22"/>
      <c r="AE42" s="22"/>
      <c r="AF42" s="4"/>
      <c r="AG42" s="4"/>
      <c r="AH42" s="4"/>
      <c r="AI42" s="4"/>
      <c r="AJ42" s="21"/>
    </row>
    <row r="43" spans="1:36" ht="63.75" x14ac:dyDescent="0.2">
      <c r="A43" s="70" t="s">
        <v>84</v>
      </c>
      <c r="B43" s="71" t="s">
        <v>49</v>
      </c>
      <c r="C43" s="71" t="s">
        <v>49</v>
      </c>
      <c r="D43" s="75" t="s">
        <v>85</v>
      </c>
      <c r="E43" s="71" t="s">
        <v>80</v>
      </c>
      <c r="F43" s="73">
        <v>0.3</v>
      </c>
      <c r="G43" s="74">
        <v>0.02</v>
      </c>
      <c r="H43" s="71" t="s">
        <v>44</v>
      </c>
      <c r="I43" s="75" t="s">
        <v>86</v>
      </c>
      <c r="J43" s="71">
        <f t="shared" si="4"/>
        <v>24</v>
      </c>
      <c r="K43" s="71">
        <v>6</v>
      </c>
      <c r="L43" s="71">
        <v>6</v>
      </c>
      <c r="M43" s="71">
        <v>6</v>
      </c>
      <c r="N43" s="71">
        <v>6</v>
      </c>
      <c r="O43" s="112">
        <f t="shared" si="0"/>
        <v>0</v>
      </c>
      <c r="P43" s="71"/>
      <c r="Q43" s="71"/>
      <c r="R43" s="71"/>
      <c r="S43" s="71"/>
      <c r="T43" s="76">
        <f t="shared" si="5"/>
        <v>0</v>
      </c>
      <c r="U43" s="78">
        <f t="shared" si="2"/>
        <v>0</v>
      </c>
      <c r="V43" s="13">
        <f t="shared" si="3"/>
        <v>0</v>
      </c>
      <c r="W43" s="177">
        <f>AVERAGE(U43:U45)</f>
        <v>0</v>
      </c>
      <c r="X43" s="59"/>
      <c r="Y43" s="59"/>
      <c r="AA43" s="59"/>
      <c r="AB43" s="59"/>
      <c r="AD43" s="59"/>
      <c r="AE43" s="59"/>
      <c r="AJ43" s="60"/>
    </row>
    <row r="44" spans="1:36" ht="102" x14ac:dyDescent="0.2">
      <c r="A44" s="70" t="s">
        <v>84</v>
      </c>
      <c r="B44" s="71" t="s">
        <v>49</v>
      </c>
      <c r="C44" s="71" t="s">
        <v>49</v>
      </c>
      <c r="D44" s="75" t="s">
        <v>87</v>
      </c>
      <c r="E44" s="71" t="s">
        <v>80</v>
      </c>
      <c r="F44" s="73">
        <v>0.3</v>
      </c>
      <c r="G44" s="74">
        <v>0.02</v>
      </c>
      <c r="H44" s="71" t="s">
        <v>83</v>
      </c>
      <c r="I44" s="97" t="s">
        <v>176</v>
      </c>
      <c r="J44" s="79">
        <f>SUM(K44:N44)/4</f>
        <v>1</v>
      </c>
      <c r="K44" s="79">
        <v>1</v>
      </c>
      <c r="L44" s="79">
        <v>1</v>
      </c>
      <c r="M44" s="79">
        <v>1</v>
      </c>
      <c r="N44" s="79">
        <v>1</v>
      </c>
      <c r="O44" s="112">
        <f t="shared" si="0"/>
        <v>0</v>
      </c>
      <c r="P44" s="79"/>
      <c r="Q44" s="79"/>
      <c r="R44" s="79"/>
      <c r="S44" s="79"/>
      <c r="T44" s="76">
        <f t="shared" si="5"/>
        <v>0</v>
      </c>
      <c r="U44" s="78">
        <f>+T44/J44/4</f>
        <v>0</v>
      </c>
      <c r="V44" s="13">
        <f t="shared" si="3"/>
        <v>0</v>
      </c>
      <c r="W44" s="181"/>
      <c r="X44" s="22"/>
      <c r="Y44" s="22"/>
      <c r="Z44" s="4"/>
      <c r="AA44" s="22"/>
      <c r="AB44" s="22"/>
      <c r="AC44" s="4"/>
      <c r="AD44" s="22"/>
      <c r="AE44" s="22"/>
      <c r="AF44" s="4"/>
      <c r="AG44" s="4"/>
      <c r="AH44" s="4"/>
      <c r="AI44" s="4"/>
      <c r="AJ44" s="21"/>
    </row>
    <row r="45" spans="1:36" ht="153" x14ac:dyDescent="0.2">
      <c r="A45" s="70" t="s">
        <v>84</v>
      </c>
      <c r="B45" s="71" t="s">
        <v>49</v>
      </c>
      <c r="C45" s="71" t="s">
        <v>49</v>
      </c>
      <c r="D45" s="75" t="s">
        <v>88</v>
      </c>
      <c r="E45" s="71" t="s">
        <v>80</v>
      </c>
      <c r="F45" s="73">
        <v>0.4</v>
      </c>
      <c r="G45" s="74">
        <v>0.03</v>
      </c>
      <c r="H45" s="71" t="s">
        <v>83</v>
      </c>
      <c r="I45" s="97" t="s">
        <v>184</v>
      </c>
      <c r="J45" s="79">
        <f>SUM(K45:N45)/4</f>
        <v>1</v>
      </c>
      <c r="K45" s="79">
        <v>1</v>
      </c>
      <c r="L45" s="79">
        <v>1</v>
      </c>
      <c r="M45" s="79">
        <v>1</v>
      </c>
      <c r="N45" s="79">
        <v>1</v>
      </c>
      <c r="O45" s="112">
        <f t="shared" si="0"/>
        <v>0</v>
      </c>
      <c r="P45" s="79"/>
      <c r="Q45" s="79"/>
      <c r="R45" s="79"/>
      <c r="S45" s="79"/>
      <c r="T45" s="76">
        <f t="shared" si="5"/>
        <v>0</v>
      </c>
      <c r="U45" s="78">
        <f>+T45/J45/4</f>
        <v>0</v>
      </c>
      <c r="V45" s="13">
        <f t="shared" si="3"/>
        <v>0</v>
      </c>
      <c r="W45" s="178"/>
      <c r="X45" s="22"/>
      <c r="Y45" s="22"/>
      <c r="Z45" s="4"/>
      <c r="AA45" s="22"/>
      <c r="AB45" s="22"/>
      <c r="AC45" s="21"/>
      <c r="AD45" s="22"/>
      <c r="AE45" s="22"/>
      <c r="AF45" s="4"/>
      <c r="AG45" s="4"/>
      <c r="AH45" s="4"/>
      <c r="AI45" s="4"/>
      <c r="AJ45" s="21"/>
    </row>
    <row r="46" spans="1:36" ht="76.5" hidden="1" x14ac:dyDescent="0.2">
      <c r="A46" s="70" t="s">
        <v>89</v>
      </c>
      <c r="B46" s="71" t="s">
        <v>49</v>
      </c>
      <c r="C46" s="71" t="s">
        <v>49</v>
      </c>
      <c r="D46" s="72" t="s">
        <v>90</v>
      </c>
      <c r="E46" s="71" t="s">
        <v>91</v>
      </c>
      <c r="F46" s="73">
        <v>0.4</v>
      </c>
      <c r="G46" s="74">
        <v>0.03</v>
      </c>
      <c r="H46" s="71" t="s">
        <v>44</v>
      </c>
      <c r="I46" s="71" t="s">
        <v>185</v>
      </c>
      <c r="J46" s="73">
        <f>SUM(L46:N46)</f>
        <v>1</v>
      </c>
      <c r="K46" s="99">
        <v>0</v>
      </c>
      <c r="L46" s="99">
        <v>1</v>
      </c>
      <c r="M46" s="99">
        <v>0</v>
      </c>
      <c r="N46" s="99">
        <v>0</v>
      </c>
      <c r="O46" s="112">
        <f t="shared" si="0"/>
        <v>0</v>
      </c>
      <c r="P46" s="99"/>
      <c r="Q46" s="99"/>
      <c r="R46" s="99"/>
      <c r="S46" s="99"/>
      <c r="T46" s="76">
        <f t="shared" si="5"/>
        <v>0</v>
      </c>
      <c r="U46" s="78">
        <f t="shared" si="2"/>
        <v>0</v>
      </c>
      <c r="V46" s="13">
        <f t="shared" si="3"/>
        <v>0</v>
      </c>
      <c r="W46" s="177">
        <f>AVERAGE(U46:U49)</f>
        <v>0</v>
      </c>
      <c r="X46" s="22"/>
      <c r="Y46" s="22"/>
      <c r="Z46" s="4"/>
      <c r="AA46" s="22"/>
      <c r="AB46" s="22"/>
      <c r="AC46" s="4"/>
      <c r="AD46" s="22"/>
      <c r="AE46" s="22"/>
      <c r="AF46" s="4"/>
      <c r="AG46" s="4"/>
      <c r="AH46" s="22"/>
      <c r="AI46" s="4"/>
      <c r="AJ46" s="21"/>
    </row>
    <row r="47" spans="1:36" ht="102" hidden="1" x14ac:dyDescent="0.2">
      <c r="A47" s="70" t="s">
        <v>89</v>
      </c>
      <c r="B47" s="71" t="s">
        <v>49</v>
      </c>
      <c r="C47" s="71" t="s">
        <v>49</v>
      </c>
      <c r="D47" s="72" t="s">
        <v>156</v>
      </c>
      <c r="E47" s="71" t="s">
        <v>91</v>
      </c>
      <c r="F47" s="73">
        <v>0.2</v>
      </c>
      <c r="G47" s="74">
        <v>0.01</v>
      </c>
      <c r="H47" s="71" t="s">
        <v>44</v>
      </c>
      <c r="I47" s="71" t="s">
        <v>186</v>
      </c>
      <c r="J47" s="73">
        <f t="shared" si="4"/>
        <v>1</v>
      </c>
      <c r="K47" s="101">
        <v>0.5</v>
      </c>
      <c r="L47" s="101">
        <v>0.5</v>
      </c>
      <c r="M47" s="101">
        <v>0</v>
      </c>
      <c r="N47" s="101">
        <v>0</v>
      </c>
      <c r="O47" s="112">
        <f t="shared" si="0"/>
        <v>0</v>
      </c>
      <c r="P47" s="101"/>
      <c r="Q47" s="101"/>
      <c r="R47" s="101"/>
      <c r="S47" s="101"/>
      <c r="T47" s="76">
        <f t="shared" si="5"/>
        <v>0</v>
      </c>
      <c r="U47" s="78">
        <f t="shared" si="2"/>
        <v>0</v>
      </c>
      <c r="V47" s="13">
        <f t="shared" si="3"/>
        <v>0</v>
      </c>
      <c r="W47" s="181"/>
      <c r="X47" s="22"/>
      <c r="Y47" s="22"/>
      <c r="Z47" s="4"/>
      <c r="AA47" s="22"/>
      <c r="AB47" s="22"/>
      <c r="AC47" s="4"/>
      <c r="AD47" s="22"/>
      <c r="AE47" s="22"/>
      <c r="AF47" s="4"/>
      <c r="AG47" s="4"/>
      <c r="AH47" s="22"/>
      <c r="AI47" s="4"/>
      <c r="AJ47" s="21"/>
    </row>
    <row r="48" spans="1:36" ht="114.75" hidden="1" x14ac:dyDescent="0.2">
      <c r="A48" s="70" t="s">
        <v>89</v>
      </c>
      <c r="B48" s="71" t="s">
        <v>49</v>
      </c>
      <c r="C48" s="71" t="s">
        <v>49</v>
      </c>
      <c r="D48" s="75" t="s">
        <v>92</v>
      </c>
      <c r="E48" s="71" t="s">
        <v>91</v>
      </c>
      <c r="F48" s="73">
        <v>0.25</v>
      </c>
      <c r="G48" s="74">
        <v>0.02</v>
      </c>
      <c r="H48" s="71" t="s">
        <v>44</v>
      </c>
      <c r="I48" s="71" t="s">
        <v>187</v>
      </c>
      <c r="J48" s="73">
        <f t="shared" si="4"/>
        <v>1</v>
      </c>
      <c r="K48" s="99">
        <v>0.15</v>
      </c>
      <c r="L48" s="99">
        <v>0.25</v>
      </c>
      <c r="M48" s="99">
        <v>0.35</v>
      </c>
      <c r="N48" s="99">
        <v>0.25</v>
      </c>
      <c r="O48" s="112">
        <f t="shared" si="0"/>
        <v>0</v>
      </c>
      <c r="P48" s="99"/>
      <c r="Q48" s="99"/>
      <c r="R48" s="99"/>
      <c r="S48" s="99"/>
      <c r="T48" s="76">
        <f t="shared" si="5"/>
        <v>0</v>
      </c>
      <c r="U48" s="78">
        <f t="shared" si="2"/>
        <v>0</v>
      </c>
      <c r="V48" s="13">
        <f t="shared" si="3"/>
        <v>0</v>
      </c>
      <c r="W48" s="181"/>
      <c r="X48" s="24"/>
      <c r="Y48" s="25"/>
      <c r="Z48" s="4"/>
      <c r="AA48" s="24"/>
      <c r="AB48" s="25"/>
      <c r="AC48" s="4"/>
      <c r="AD48" s="24"/>
      <c r="AE48" s="25"/>
      <c r="AF48" s="4"/>
      <c r="AG48" s="4"/>
      <c r="AH48" s="22"/>
      <c r="AI48" s="4"/>
      <c r="AJ48" s="21"/>
    </row>
    <row r="49" spans="1:36" ht="76.5" hidden="1" x14ac:dyDescent="0.2">
      <c r="A49" s="70" t="s">
        <v>89</v>
      </c>
      <c r="B49" s="71" t="s">
        <v>49</v>
      </c>
      <c r="C49" s="71" t="s">
        <v>49</v>
      </c>
      <c r="D49" s="103" t="s">
        <v>157</v>
      </c>
      <c r="E49" s="71" t="s">
        <v>93</v>
      </c>
      <c r="F49" s="73">
        <v>0.15</v>
      </c>
      <c r="G49" s="74">
        <v>0.01</v>
      </c>
      <c r="H49" s="71" t="s">
        <v>44</v>
      </c>
      <c r="I49" s="71" t="s">
        <v>188</v>
      </c>
      <c r="J49" s="73">
        <f t="shared" si="4"/>
        <v>1</v>
      </c>
      <c r="K49" s="101">
        <v>0.5</v>
      </c>
      <c r="L49" s="101">
        <v>0.5</v>
      </c>
      <c r="M49" s="99">
        <v>0</v>
      </c>
      <c r="N49" s="99">
        <v>0</v>
      </c>
      <c r="O49" s="112">
        <f t="shared" si="0"/>
        <v>0</v>
      </c>
      <c r="P49" s="101"/>
      <c r="Q49" s="101"/>
      <c r="R49" s="99"/>
      <c r="S49" s="99"/>
      <c r="T49" s="76">
        <f t="shared" si="5"/>
        <v>0</v>
      </c>
      <c r="U49" s="78">
        <f t="shared" si="2"/>
        <v>0</v>
      </c>
      <c r="V49" s="13">
        <f t="shared" si="3"/>
        <v>0</v>
      </c>
      <c r="W49" s="178"/>
      <c r="X49" s="26"/>
      <c r="Y49" s="26"/>
      <c r="Z49" s="4"/>
      <c r="AA49" s="26"/>
      <c r="AB49" s="26"/>
      <c r="AC49" s="4"/>
      <c r="AD49" s="26"/>
      <c r="AE49" s="26"/>
      <c r="AF49" s="4"/>
      <c r="AG49" s="26"/>
      <c r="AH49" s="26"/>
      <c r="AI49" s="4"/>
      <c r="AJ49" s="21"/>
    </row>
    <row r="50" spans="1:36" ht="76.5" hidden="1" x14ac:dyDescent="0.2">
      <c r="A50" s="70" t="s">
        <v>94</v>
      </c>
      <c r="B50" s="71" t="s">
        <v>49</v>
      </c>
      <c r="C50" s="104" t="s">
        <v>49</v>
      </c>
      <c r="D50" s="92" t="s">
        <v>147</v>
      </c>
      <c r="E50" s="105" t="s">
        <v>95</v>
      </c>
      <c r="F50" s="73">
        <v>0.5</v>
      </c>
      <c r="G50" s="74">
        <v>0.04</v>
      </c>
      <c r="H50" s="71" t="s">
        <v>44</v>
      </c>
      <c r="I50" s="71" t="s">
        <v>96</v>
      </c>
      <c r="J50" s="73">
        <f t="shared" si="4"/>
        <v>1</v>
      </c>
      <c r="K50" s="73">
        <v>0.25</v>
      </c>
      <c r="L50" s="73">
        <v>0.25</v>
      </c>
      <c r="M50" s="73">
        <v>0.25</v>
      </c>
      <c r="N50" s="73">
        <v>0.25</v>
      </c>
      <c r="O50" s="112">
        <f t="shared" si="0"/>
        <v>0.25</v>
      </c>
      <c r="P50" s="73">
        <v>0.25</v>
      </c>
      <c r="Q50" s="73"/>
      <c r="R50" s="73"/>
      <c r="S50" s="73"/>
      <c r="T50" s="76">
        <f t="shared" si="5"/>
        <v>0.25</v>
      </c>
      <c r="U50" s="78">
        <f t="shared" si="2"/>
        <v>0.25</v>
      </c>
      <c r="V50" s="13">
        <f t="shared" si="3"/>
        <v>0.125</v>
      </c>
      <c r="W50" s="177">
        <f t="shared" si="6"/>
        <v>0.25</v>
      </c>
      <c r="X50" s="22"/>
      <c r="Y50" s="22"/>
      <c r="Z50" s="4"/>
      <c r="AA50" s="22"/>
      <c r="AB50" s="22"/>
      <c r="AC50" s="4"/>
      <c r="AD50" s="22"/>
      <c r="AE50" s="22"/>
      <c r="AF50" s="4"/>
      <c r="AG50" s="4"/>
      <c r="AH50" s="4"/>
      <c r="AI50" s="4"/>
      <c r="AJ50" s="25"/>
    </row>
    <row r="51" spans="1:36" ht="153" hidden="1" x14ac:dyDescent="0.2">
      <c r="A51" s="70" t="s">
        <v>94</v>
      </c>
      <c r="B51" s="71" t="s">
        <v>49</v>
      </c>
      <c r="C51" s="104" t="s">
        <v>49</v>
      </c>
      <c r="D51" s="92" t="s">
        <v>97</v>
      </c>
      <c r="E51" s="105" t="s">
        <v>98</v>
      </c>
      <c r="F51" s="73">
        <v>0.5</v>
      </c>
      <c r="G51" s="74">
        <v>0.04</v>
      </c>
      <c r="H51" s="71" t="s">
        <v>44</v>
      </c>
      <c r="I51" s="71" t="s">
        <v>99</v>
      </c>
      <c r="J51" s="73">
        <f t="shared" si="4"/>
        <v>1</v>
      </c>
      <c r="K51" s="73">
        <v>0.25</v>
      </c>
      <c r="L51" s="73">
        <v>0.25</v>
      </c>
      <c r="M51" s="73">
        <v>0.25</v>
      </c>
      <c r="N51" s="73">
        <v>0.25</v>
      </c>
      <c r="O51" s="112">
        <f t="shared" si="0"/>
        <v>0.25</v>
      </c>
      <c r="P51" s="73">
        <v>0.25</v>
      </c>
      <c r="Q51" s="73"/>
      <c r="R51" s="73"/>
      <c r="S51" s="73"/>
      <c r="T51" s="76">
        <f t="shared" si="5"/>
        <v>0.25</v>
      </c>
      <c r="U51" s="78">
        <f t="shared" si="2"/>
        <v>0.25</v>
      </c>
      <c r="V51" s="13">
        <f t="shared" si="3"/>
        <v>0.125</v>
      </c>
      <c r="W51" s="178"/>
      <c r="X51" s="22"/>
      <c r="Y51" s="22"/>
      <c r="Z51" s="4"/>
      <c r="AA51" s="22"/>
      <c r="AB51" s="22"/>
      <c r="AC51" s="4"/>
      <c r="AD51" s="22"/>
      <c r="AE51" s="22"/>
      <c r="AF51" s="4"/>
      <c r="AG51" s="4"/>
      <c r="AH51" s="4"/>
      <c r="AI51" s="4"/>
      <c r="AJ51" s="21"/>
    </row>
    <row r="52" spans="1:36" ht="51" hidden="1" x14ac:dyDescent="0.2">
      <c r="A52" s="70" t="s">
        <v>101</v>
      </c>
      <c r="B52" s="71" t="s">
        <v>49</v>
      </c>
      <c r="C52" s="71" t="s">
        <v>49</v>
      </c>
      <c r="D52" s="94" t="s">
        <v>102</v>
      </c>
      <c r="E52" s="71" t="s">
        <v>103</v>
      </c>
      <c r="F52" s="73">
        <v>0.1</v>
      </c>
      <c r="G52" s="74">
        <v>0.01</v>
      </c>
      <c r="H52" s="71" t="s">
        <v>44</v>
      </c>
      <c r="I52" s="71" t="s">
        <v>100</v>
      </c>
      <c r="J52" s="71">
        <f t="shared" si="4"/>
        <v>1</v>
      </c>
      <c r="K52" s="71">
        <v>0</v>
      </c>
      <c r="L52" s="71">
        <v>1</v>
      </c>
      <c r="M52" s="71">
        <v>0</v>
      </c>
      <c r="N52" s="71">
        <v>0</v>
      </c>
      <c r="O52" s="112">
        <v>1</v>
      </c>
      <c r="P52" s="71"/>
      <c r="Q52" s="71"/>
      <c r="R52" s="71"/>
      <c r="S52" s="71"/>
      <c r="T52" s="76">
        <f t="shared" si="5"/>
        <v>0</v>
      </c>
      <c r="U52" s="78">
        <f t="shared" si="2"/>
        <v>0</v>
      </c>
      <c r="V52" s="13">
        <f t="shared" si="3"/>
        <v>0</v>
      </c>
      <c r="W52" s="177">
        <f>AVERAGE(U52:U57)</f>
        <v>0</v>
      </c>
      <c r="X52" s="58"/>
      <c r="Y52" s="61"/>
      <c r="AA52" s="58"/>
      <c r="AB52" s="61"/>
      <c r="AD52" s="58"/>
      <c r="AE52" s="61"/>
      <c r="AJ52" s="57"/>
    </row>
    <row r="53" spans="1:36" ht="89.25" hidden="1" x14ac:dyDescent="0.2">
      <c r="A53" s="70" t="s">
        <v>101</v>
      </c>
      <c r="B53" s="71" t="s">
        <v>49</v>
      </c>
      <c r="C53" s="71" t="s">
        <v>49</v>
      </c>
      <c r="D53" s="71" t="s">
        <v>104</v>
      </c>
      <c r="E53" s="71" t="s">
        <v>103</v>
      </c>
      <c r="F53" s="73">
        <v>0.1</v>
      </c>
      <c r="G53" s="74">
        <v>0.01</v>
      </c>
      <c r="H53" s="71" t="s">
        <v>44</v>
      </c>
      <c r="I53" s="71" t="s">
        <v>105</v>
      </c>
      <c r="J53" s="71">
        <f t="shared" si="4"/>
        <v>2</v>
      </c>
      <c r="K53" s="71">
        <v>0</v>
      </c>
      <c r="L53" s="71">
        <v>0</v>
      </c>
      <c r="M53" s="71">
        <v>1</v>
      </c>
      <c r="N53" s="71">
        <v>1</v>
      </c>
      <c r="O53" s="112">
        <v>2</v>
      </c>
      <c r="P53" s="71"/>
      <c r="Q53" s="71"/>
      <c r="R53" s="71"/>
      <c r="S53" s="71"/>
      <c r="T53" s="76">
        <f t="shared" si="5"/>
        <v>0</v>
      </c>
      <c r="U53" s="78">
        <f t="shared" si="2"/>
        <v>0</v>
      </c>
      <c r="V53" s="13">
        <f t="shared" si="3"/>
        <v>0</v>
      </c>
      <c r="W53" s="181"/>
      <c r="X53" s="55"/>
      <c r="Y53" s="53"/>
      <c r="AA53" s="55"/>
      <c r="AB53" s="53"/>
      <c r="AD53" s="55"/>
      <c r="AE53" s="53"/>
      <c r="AJ53" s="56"/>
    </row>
    <row r="54" spans="1:36" ht="51" hidden="1" x14ac:dyDescent="0.2">
      <c r="A54" s="70" t="s">
        <v>101</v>
      </c>
      <c r="B54" s="71" t="s">
        <v>49</v>
      </c>
      <c r="C54" s="71" t="s">
        <v>49</v>
      </c>
      <c r="D54" s="71" t="s">
        <v>139</v>
      </c>
      <c r="E54" s="71" t="s">
        <v>103</v>
      </c>
      <c r="F54" s="73">
        <v>0.2</v>
      </c>
      <c r="G54" s="74">
        <v>0.01</v>
      </c>
      <c r="H54" s="71" t="s">
        <v>44</v>
      </c>
      <c r="I54" s="71" t="s">
        <v>136</v>
      </c>
      <c r="J54" s="73">
        <f t="shared" si="4"/>
        <v>1</v>
      </c>
      <c r="K54" s="73">
        <v>0.25</v>
      </c>
      <c r="L54" s="73">
        <v>0.25</v>
      </c>
      <c r="M54" s="73">
        <v>0.25</v>
      </c>
      <c r="N54" s="73">
        <v>0.25</v>
      </c>
      <c r="O54" s="112">
        <f t="shared" ref="O54:O69" si="7">SUM(P54,Q54,R54,S54)</f>
        <v>0</v>
      </c>
      <c r="P54" s="73"/>
      <c r="Q54" s="73"/>
      <c r="R54" s="73"/>
      <c r="S54" s="73"/>
      <c r="T54" s="76">
        <f t="shared" si="5"/>
        <v>0</v>
      </c>
      <c r="U54" s="78">
        <f t="shared" si="2"/>
        <v>0</v>
      </c>
      <c r="V54" s="13">
        <f t="shared" si="3"/>
        <v>0</v>
      </c>
      <c r="W54" s="181"/>
      <c r="X54" s="22"/>
      <c r="Y54" s="22"/>
      <c r="Z54" s="4"/>
      <c r="AA54" s="22"/>
      <c r="AB54" s="22"/>
      <c r="AC54" s="4"/>
      <c r="AD54" s="22"/>
      <c r="AE54" s="22"/>
      <c r="AF54" s="4"/>
      <c r="AG54" s="4"/>
      <c r="AH54" s="4"/>
      <c r="AI54" s="4"/>
      <c r="AJ54" s="21"/>
    </row>
    <row r="55" spans="1:36" ht="51" hidden="1" x14ac:dyDescent="0.2">
      <c r="A55" s="70" t="s">
        <v>101</v>
      </c>
      <c r="B55" s="71" t="s">
        <v>49</v>
      </c>
      <c r="C55" s="71" t="s">
        <v>49</v>
      </c>
      <c r="D55" s="71" t="s">
        <v>106</v>
      </c>
      <c r="E55" s="71" t="s">
        <v>107</v>
      </c>
      <c r="F55" s="73">
        <v>0.2</v>
      </c>
      <c r="G55" s="74">
        <v>0.01</v>
      </c>
      <c r="H55" s="71" t="s">
        <v>44</v>
      </c>
      <c r="I55" s="71" t="s">
        <v>189</v>
      </c>
      <c r="J55" s="73">
        <f t="shared" si="4"/>
        <v>1</v>
      </c>
      <c r="K55" s="73">
        <v>0.25</v>
      </c>
      <c r="L55" s="73">
        <v>0.25</v>
      </c>
      <c r="M55" s="73">
        <v>0.25</v>
      </c>
      <c r="N55" s="73">
        <v>0.25</v>
      </c>
      <c r="O55" s="112">
        <f t="shared" si="7"/>
        <v>0</v>
      </c>
      <c r="P55" s="73"/>
      <c r="Q55" s="73"/>
      <c r="R55" s="73"/>
      <c r="S55" s="73"/>
      <c r="T55" s="76">
        <f t="shared" si="5"/>
        <v>0</v>
      </c>
      <c r="U55" s="78">
        <f t="shared" si="2"/>
        <v>0</v>
      </c>
      <c r="V55" s="13">
        <f t="shared" si="3"/>
        <v>0</v>
      </c>
      <c r="W55" s="181"/>
      <c r="X55" s="22"/>
      <c r="Y55" s="22"/>
      <c r="Z55" s="4"/>
      <c r="AA55" s="22"/>
      <c r="AB55" s="22"/>
      <c r="AC55" s="4"/>
      <c r="AD55" s="29"/>
      <c r="AE55" s="22"/>
      <c r="AF55" s="4"/>
      <c r="AG55" s="4"/>
      <c r="AH55" s="4"/>
      <c r="AI55" s="4"/>
      <c r="AJ55" s="25"/>
    </row>
    <row r="56" spans="1:36" ht="114.75" hidden="1" x14ac:dyDescent="0.2">
      <c r="A56" s="70" t="s">
        <v>101</v>
      </c>
      <c r="B56" s="71" t="s">
        <v>49</v>
      </c>
      <c r="C56" s="71" t="s">
        <v>49</v>
      </c>
      <c r="D56" s="71" t="s">
        <v>134</v>
      </c>
      <c r="E56" s="71" t="s">
        <v>103</v>
      </c>
      <c r="F56" s="73">
        <v>0.2</v>
      </c>
      <c r="G56" s="74">
        <v>0.01</v>
      </c>
      <c r="H56" s="71" t="s">
        <v>44</v>
      </c>
      <c r="I56" s="71" t="s">
        <v>108</v>
      </c>
      <c r="J56" s="73">
        <f t="shared" si="4"/>
        <v>1</v>
      </c>
      <c r="K56" s="73">
        <v>0.25</v>
      </c>
      <c r="L56" s="73">
        <v>0.25</v>
      </c>
      <c r="M56" s="73">
        <v>0.25</v>
      </c>
      <c r="N56" s="73">
        <v>0.25</v>
      </c>
      <c r="O56" s="112">
        <f t="shared" si="7"/>
        <v>0</v>
      </c>
      <c r="P56" s="73"/>
      <c r="Q56" s="73"/>
      <c r="R56" s="73"/>
      <c r="S56" s="73"/>
      <c r="T56" s="76">
        <f t="shared" si="5"/>
        <v>0</v>
      </c>
      <c r="U56" s="78">
        <f t="shared" si="2"/>
        <v>0</v>
      </c>
      <c r="V56" s="13">
        <f t="shared" si="3"/>
        <v>0</v>
      </c>
      <c r="W56" s="181"/>
      <c r="X56" s="22"/>
      <c r="Y56" s="22"/>
      <c r="Z56" s="4"/>
      <c r="AA56" s="22"/>
      <c r="AB56" s="22"/>
      <c r="AC56" s="4"/>
      <c r="AD56" s="22"/>
      <c r="AE56" s="22"/>
      <c r="AF56" s="4"/>
      <c r="AG56" s="4"/>
      <c r="AH56" s="4"/>
      <c r="AI56" s="4"/>
      <c r="AJ56" s="21"/>
    </row>
    <row r="57" spans="1:36" ht="76.5" hidden="1" x14ac:dyDescent="0.2">
      <c r="A57" s="70" t="s">
        <v>101</v>
      </c>
      <c r="B57" s="71" t="s">
        <v>49</v>
      </c>
      <c r="C57" s="71" t="s">
        <v>49</v>
      </c>
      <c r="D57" s="71" t="s">
        <v>135</v>
      </c>
      <c r="E57" s="71" t="s">
        <v>103</v>
      </c>
      <c r="F57" s="73">
        <v>0.2</v>
      </c>
      <c r="G57" s="74">
        <v>0.01</v>
      </c>
      <c r="H57" s="71" t="s">
        <v>44</v>
      </c>
      <c r="I57" s="71" t="s">
        <v>109</v>
      </c>
      <c r="J57" s="73">
        <f t="shared" si="4"/>
        <v>1</v>
      </c>
      <c r="K57" s="73">
        <v>0.25</v>
      </c>
      <c r="L57" s="73">
        <v>0.25</v>
      </c>
      <c r="M57" s="73">
        <v>0.25</v>
      </c>
      <c r="N57" s="73">
        <v>0.25</v>
      </c>
      <c r="O57" s="112">
        <f t="shared" si="7"/>
        <v>0</v>
      </c>
      <c r="P57" s="73"/>
      <c r="Q57" s="73"/>
      <c r="R57" s="73"/>
      <c r="S57" s="73"/>
      <c r="T57" s="76">
        <f t="shared" si="5"/>
        <v>0</v>
      </c>
      <c r="U57" s="78">
        <f t="shared" si="2"/>
        <v>0</v>
      </c>
      <c r="V57" s="13">
        <f t="shared" si="3"/>
        <v>0</v>
      </c>
      <c r="W57" s="178"/>
      <c r="X57" s="22"/>
      <c r="Y57" s="27"/>
      <c r="Z57" s="4"/>
      <c r="AA57" s="22"/>
      <c r="AB57" s="27"/>
      <c r="AC57" s="4"/>
      <c r="AD57" s="22"/>
      <c r="AE57" s="27"/>
      <c r="AF57" s="4"/>
      <c r="AG57" s="4"/>
      <c r="AH57" s="4"/>
      <c r="AI57" s="4"/>
      <c r="AJ57" s="25"/>
    </row>
    <row r="58" spans="1:36" ht="140.25" hidden="1" x14ac:dyDescent="0.2">
      <c r="A58" s="70" t="s">
        <v>110</v>
      </c>
      <c r="B58" s="71" t="s">
        <v>49</v>
      </c>
      <c r="C58" s="71" t="s">
        <v>49</v>
      </c>
      <c r="D58" s="97" t="s">
        <v>148</v>
      </c>
      <c r="E58" s="71" t="s">
        <v>150</v>
      </c>
      <c r="F58" s="73">
        <v>0.25</v>
      </c>
      <c r="G58" s="74">
        <v>0.02</v>
      </c>
      <c r="H58" s="71" t="s">
        <v>44</v>
      </c>
      <c r="I58" s="71" t="s">
        <v>190</v>
      </c>
      <c r="J58" s="73">
        <f t="shared" si="4"/>
        <v>1</v>
      </c>
      <c r="K58" s="73">
        <v>0.25</v>
      </c>
      <c r="L58" s="73">
        <v>0.25</v>
      </c>
      <c r="M58" s="73">
        <v>0.25</v>
      </c>
      <c r="N58" s="73">
        <v>0.25</v>
      </c>
      <c r="O58" s="112">
        <f t="shared" si="7"/>
        <v>0</v>
      </c>
      <c r="P58" s="73"/>
      <c r="Q58" s="73"/>
      <c r="R58" s="73"/>
      <c r="S58" s="73"/>
      <c r="T58" s="76">
        <f t="shared" si="5"/>
        <v>0</v>
      </c>
      <c r="U58" s="78">
        <f t="shared" si="2"/>
        <v>0</v>
      </c>
      <c r="V58" s="13">
        <f t="shared" si="3"/>
        <v>0</v>
      </c>
      <c r="W58" s="177">
        <f>AVERAGE(U58:U61)</f>
        <v>0</v>
      </c>
      <c r="X58" s="29"/>
      <c r="Y58" s="22"/>
      <c r="Z58" s="4"/>
      <c r="AA58" s="21"/>
      <c r="AB58" s="22"/>
      <c r="AC58" s="4"/>
      <c r="AD58" s="29"/>
      <c r="AE58" s="22"/>
      <c r="AF58" s="4"/>
      <c r="AG58" s="4"/>
      <c r="AH58" s="4"/>
      <c r="AI58" s="4"/>
      <c r="AJ58" s="21"/>
    </row>
    <row r="59" spans="1:36" ht="140.25" hidden="1" x14ac:dyDescent="0.2">
      <c r="A59" s="70" t="s">
        <v>110</v>
      </c>
      <c r="B59" s="71" t="s">
        <v>49</v>
      </c>
      <c r="C59" s="71" t="s">
        <v>49</v>
      </c>
      <c r="D59" s="97" t="s">
        <v>111</v>
      </c>
      <c r="E59" s="71" t="s">
        <v>112</v>
      </c>
      <c r="F59" s="73">
        <v>0.25</v>
      </c>
      <c r="G59" s="74">
        <v>0.02</v>
      </c>
      <c r="H59" s="71" t="s">
        <v>44</v>
      </c>
      <c r="I59" s="71" t="s">
        <v>113</v>
      </c>
      <c r="J59" s="73">
        <f t="shared" si="4"/>
        <v>1</v>
      </c>
      <c r="K59" s="73">
        <v>0.25</v>
      </c>
      <c r="L59" s="73">
        <v>0.25</v>
      </c>
      <c r="M59" s="73">
        <v>0.25</v>
      </c>
      <c r="N59" s="73">
        <v>0.25</v>
      </c>
      <c r="O59" s="112">
        <f t="shared" si="7"/>
        <v>0</v>
      </c>
      <c r="P59" s="73"/>
      <c r="Q59" s="73"/>
      <c r="R59" s="73"/>
      <c r="S59" s="73"/>
      <c r="T59" s="76">
        <f t="shared" si="5"/>
        <v>0</v>
      </c>
      <c r="U59" s="78">
        <f t="shared" si="2"/>
        <v>0</v>
      </c>
      <c r="V59" s="13">
        <f t="shared" si="3"/>
        <v>0</v>
      </c>
      <c r="W59" s="181"/>
      <c r="X59" s="22"/>
      <c r="Y59" s="22"/>
      <c r="Z59" s="4"/>
      <c r="AA59" s="22"/>
      <c r="AB59" s="22"/>
      <c r="AC59" s="4"/>
      <c r="AD59" s="22"/>
      <c r="AE59" s="22"/>
      <c r="AF59" s="4"/>
      <c r="AG59" s="4"/>
      <c r="AH59" s="4"/>
      <c r="AI59" s="4"/>
      <c r="AJ59" s="21"/>
    </row>
    <row r="60" spans="1:36" ht="267.75" hidden="1" x14ac:dyDescent="0.2">
      <c r="A60" s="70" t="s">
        <v>110</v>
      </c>
      <c r="B60" s="71" t="s">
        <v>49</v>
      </c>
      <c r="C60" s="71" t="s">
        <v>49</v>
      </c>
      <c r="D60" s="97" t="s">
        <v>149</v>
      </c>
      <c r="E60" s="71" t="s">
        <v>150</v>
      </c>
      <c r="F60" s="73">
        <v>0.25</v>
      </c>
      <c r="G60" s="74">
        <v>0.02</v>
      </c>
      <c r="H60" s="71" t="s">
        <v>44</v>
      </c>
      <c r="I60" s="71" t="s">
        <v>191</v>
      </c>
      <c r="J60" s="73">
        <f t="shared" si="4"/>
        <v>1</v>
      </c>
      <c r="K60" s="73">
        <v>0.25</v>
      </c>
      <c r="L60" s="73">
        <v>0.25</v>
      </c>
      <c r="M60" s="73">
        <v>0.25</v>
      </c>
      <c r="N60" s="73">
        <v>0.25</v>
      </c>
      <c r="O60" s="112">
        <f t="shared" si="7"/>
        <v>0</v>
      </c>
      <c r="P60" s="73"/>
      <c r="Q60" s="73"/>
      <c r="R60" s="73"/>
      <c r="S60" s="73"/>
      <c r="T60" s="76">
        <f t="shared" si="5"/>
        <v>0</v>
      </c>
      <c r="U60" s="78">
        <f t="shared" si="2"/>
        <v>0</v>
      </c>
      <c r="V60" s="13">
        <f t="shared" si="3"/>
        <v>0</v>
      </c>
      <c r="W60" s="181"/>
      <c r="X60" s="29"/>
      <c r="Y60" s="22"/>
      <c r="Z60" s="4"/>
      <c r="AA60" s="22"/>
      <c r="AB60" s="22"/>
      <c r="AC60" s="4"/>
      <c r="AD60" s="22"/>
      <c r="AE60" s="22"/>
      <c r="AF60" s="4"/>
      <c r="AG60" s="4"/>
      <c r="AH60" s="4"/>
      <c r="AI60" s="4"/>
      <c r="AJ60" s="21"/>
    </row>
    <row r="61" spans="1:36" ht="178.5" hidden="1" x14ac:dyDescent="0.2">
      <c r="A61" s="70" t="s">
        <v>110</v>
      </c>
      <c r="B61" s="71" t="s">
        <v>49</v>
      </c>
      <c r="C61" s="71" t="s">
        <v>49</v>
      </c>
      <c r="D61" s="97" t="s">
        <v>172</v>
      </c>
      <c r="E61" s="71" t="s">
        <v>150</v>
      </c>
      <c r="F61" s="73">
        <v>0.25</v>
      </c>
      <c r="G61" s="74">
        <v>0.02</v>
      </c>
      <c r="H61" s="71" t="s">
        <v>44</v>
      </c>
      <c r="I61" s="71" t="s">
        <v>114</v>
      </c>
      <c r="J61" s="73">
        <f t="shared" si="4"/>
        <v>1</v>
      </c>
      <c r="K61" s="73">
        <v>0</v>
      </c>
      <c r="L61" s="73">
        <v>0</v>
      </c>
      <c r="M61" s="73">
        <v>0.5</v>
      </c>
      <c r="N61" s="73">
        <v>0.5</v>
      </c>
      <c r="O61" s="112">
        <f t="shared" si="7"/>
        <v>0</v>
      </c>
      <c r="P61" s="73"/>
      <c r="Q61" s="73"/>
      <c r="R61" s="73"/>
      <c r="S61" s="73"/>
      <c r="T61" s="76">
        <f t="shared" si="5"/>
        <v>0</v>
      </c>
      <c r="U61" s="78">
        <f t="shared" si="2"/>
        <v>0</v>
      </c>
      <c r="V61" s="13">
        <f t="shared" si="3"/>
        <v>0</v>
      </c>
      <c r="W61" s="178"/>
      <c r="X61" s="21"/>
      <c r="Y61" s="22"/>
      <c r="Z61" s="4"/>
      <c r="AA61" s="21"/>
      <c r="AB61" s="22"/>
      <c r="AC61" s="4"/>
      <c r="AD61" s="21"/>
      <c r="AE61" s="22"/>
      <c r="AF61" s="4"/>
      <c r="AG61" s="4"/>
      <c r="AH61" s="4"/>
      <c r="AI61" s="4"/>
      <c r="AJ61" s="21"/>
    </row>
    <row r="62" spans="1:36" ht="76.5" hidden="1" x14ac:dyDescent="0.2">
      <c r="A62" s="70" t="s">
        <v>115</v>
      </c>
      <c r="B62" s="71" t="s">
        <v>49</v>
      </c>
      <c r="C62" s="71" t="s">
        <v>49</v>
      </c>
      <c r="D62" s="97" t="s">
        <v>116</v>
      </c>
      <c r="E62" s="71" t="s">
        <v>117</v>
      </c>
      <c r="F62" s="73">
        <v>0.15</v>
      </c>
      <c r="G62" s="74">
        <v>0.01</v>
      </c>
      <c r="H62" s="71" t="s">
        <v>44</v>
      </c>
      <c r="I62" s="71" t="s">
        <v>118</v>
      </c>
      <c r="J62" s="71">
        <f t="shared" si="4"/>
        <v>12</v>
      </c>
      <c r="K62" s="97">
        <v>3</v>
      </c>
      <c r="L62" s="97">
        <v>3</v>
      </c>
      <c r="M62" s="97">
        <v>3</v>
      </c>
      <c r="N62" s="97">
        <v>3</v>
      </c>
      <c r="O62" s="112">
        <f t="shared" si="7"/>
        <v>0</v>
      </c>
      <c r="P62" s="97"/>
      <c r="Q62" s="97"/>
      <c r="R62" s="97"/>
      <c r="S62" s="97"/>
      <c r="T62" s="76">
        <f t="shared" si="5"/>
        <v>0</v>
      </c>
      <c r="U62" s="78">
        <f t="shared" si="2"/>
        <v>0</v>
      </c>
      <c r="V62" s="13">
        <f t="shared" si="3"/>
        <v>0</v>
      </c>
      <c r="W62" s="177">
        <f>AVERAGE(U62:U67)</f>
        <v>0</v>
      </c>
      <c r="X62" s="53"/>
      <c r="Y62" s="53"/>
      <c r="AA62" s="53"/>
      <c r="AB62" s="53"/>
      <c r="AC62" s="55"/>
      <c r="AD62" s="53"/>
      <c r="AE62" s="53"/>
      <c r="AJ62" s="55"/>
    </row>
    <row r="63" spans="1:36" ht="191.25" hidden="1" x14ac:dyDescent="0.2">
      <c r="A63" s="70" t="s">
        <v>115</v>
      </c>
      <c r="B63" s="71" t="s">
        <v>49</v>
      </c>
      <c r="C63" s="71" t="s">
        <v>49</v>
      </c>
      <c r="D63" s="97" t="s">
        <v>119</v>
      </c>
      <c r="E63" s="71" t="s">
        <v>117</v>
      </c>
      <c r="F63" s="73">
        <v>0.2</v>
      </c>
      <c r="G63" s="74">
        <v>0.01</v>
      </c>
      <c r="H63" s="71" t="s">
        <v>44</v>
      </c>
      <c r="I63" s="71" t="s">
        <v>192</v>
      </c>
      <c r="J63" s="73">
        <f t="shared" si="4"/>
        <v>1</v>
      </c>
      <c r="K63" s="98">
        <v>0.1</v>
      </c>
      <c r="L63" s="98">
        <v>0.1</v>
      </c>
      <c r="M63" s="98">
        <v>0.2</v>
      </c>
      <c r="N63" s="98">
        <v>0.6</v>
      </c>
      <c r="O63" s="112">
        <f t="shared" si="7"/>
        <v>0</v>
      </c>
      <c r="P63" s="98"/>
      <c r="Q63" s="98"/>
      <c r="R63" s="98"/>
      <c r="S63" s="98"/>
      <c r="T63" s="76">
        <f t="shared" si="5"/>
        <v>0</v>
      </c>
      <c r="U63" s="78">
        <f t="shared" si="2"/>
        <v>0</v>
      </c>
      <c r="V63" s="13">
        <f t="shared" si="3"/>
        <v>0</v>
      </c>
      <c r="W63" s="181"/>
      <c r="X63" s="22"/>
      <c r="Y63" s="22"/>
      <c r="Z63" s="4"/>
      <c r="AA63" s="22"/>
      <c r="AB63" s="22"/>
      <c r="AC63" s="4"/>
      <c r="AD63" s="22"/>
      <c r="AE63" s="22"/>
      <c r="AF63" s="4"/>
      <c r="AG63" s="4"/>
      <c r="AH63" s="4"/>
      <c r="AI63" s="4"/>
      <c r="AJ63" s="21"/>
    </row>
    <row r="64" spans="1:36" ht="63.75" hidden="1" x14ac:dyDescent="0.2">
      <c r="A64" s="70" t="s">
        <v>115</v>
      </c>
      <c r="B64" s="71" t="s">
        <v>49</v>
      </c>
      <c r="C64" s="71" t="s">
        <v>49</v>
      </c>
      <c r="D64" s="97" t="s">
        <v>151</v>
      </c>
      <c r="E64" s="71" t="s">
        <v>117</v>
      </c>
      <c r="F64" s="73">
        <v>0.15</v>
      </c>
      <c r="G64" s="74">
        <v>0.01</v>
      </c>
      <c r="H64" s="71" t="s">
        <v>44</v>
      </c>
      <c r="I64" s="71" t="s">
        <v>193</v>
      </c>
      <c r="J64" s="73">
        <f t="shared" si="4"/>
        <v>1</v>
      </c>
      <c r="K64" s="98">
        <v>0</v>
      </c>
      <c r="L64" s="98">
        <v>0</v>
      </c>
      <c r="M64" s="98">
        <v>0.4</v>
      </c>
      <c r="N64" s="98">
        <v>0.6</v>
      </c>
      <c r="O64" s="112">
        <f t="shared" si="7"/>
        <v>0</v>
      </c>
      <c r="P64" s="98"/>
      <c r="Q64" s="98"/>
      <c r="R64" s="98"/>
      <c r="S64" s="98"/>
      <c r="T64" s="76">
        <f t="shared" si="5"/>
        <v>0</v>
      </c>
      <c r="U64" s="78">
        <f t="shared" si="2"/>
        <v>0</v>
      </c>
      <c r="V64" s="13">
        <f t="shared" si="3"/>
        <v>0</v>
      </c>
      <c r="W64" s="181"/>
      <c r="X64" s="21"/>
      <c r="Y64" s="22"/>
      <c r="Z64" s="4"/>
      <c r="AA64" s="21"/>
      <c r="AB64" s="22"/>
      <c r="AC64" s="4"/>
      <c r="AD64" s="21"/>
      <c r="AE64" s="22"/>
      <c r="AF64" s="4"/>
      <c r="AG64" s="4"/>
      <c r="AH64" s="4"/>
      <c r="AI64" s="4"/>
      <c r="AJ64" s="21"/>
    </row>
    <row r="65" spans="1:36" ht="165.75" hidden="1" x14ac:dyDescent="0.2">
      <c r="A65" s="70" t="s">
        <v>115</v>
      </c>
      <c r="B65" s="71" t="s">
        <v>49</v>
      </c>
      <c r="C65" s="71" t="s">
        <v>49</v>
      </c>
      <c r="D65" s="97" t="s">
        <v>120</v>
      </c>
      <c r="E65" s="71" t="s">
        <v>121</v>
      </c>
      <c r="F65" s="73">
        <v>0.2</v>
      </c>
      <c r="G65" s="74">
        <v>0.01</v>
      </c>
      <c r="H65" s="71" t="s">
        <v>44</v>
      </c>
      <c r="I65" s="71" t="s">
        <v>118</v>
      </c>
      <c r="J65" s="71">
        <f t="shared" si="4"/>
        <v>12</v>
      </c>
      <c r="K65" s="97">
        <v>3</v>
      </c>
      <c r="L65" s="97">
        <v>3</v>
      </c>
      <c r="M65" s="97">
        <v>3</v>
      </c>
      <c r="N65" s="97">
        <v>3</v>
      </c>
      <c r="O65" s="112">
        <f t="shared" si="7"/>
        <v>0</v>
      </c>
      <c r="P65" s="97"/>
      <c r="Q65" s="97"/>
      <c r="R65" s="97"/>
      <c r="S65" s="97"/>
      <c r="T65" s="76">
        <f t="shared" si="5"/>
        <v>0</v>
      </c>
      <c r="U65" s="78">
        <f t="shared" si="2"/>
        <v>0</v>
      </c>
      <c r="V65" s="13">
        <f t="shared" si="3"/>
        <v>0</v>
      </c>
      <c r="W65" s="181"/>
      <c r="X65" s="61"/>
      <c r="Y65" s="61"/>
      <c r="AA65" s="61"/>
      <c r="AB65" s="61"/>
      <c r="AD65" s="61"/>
      <c r="AE65" s="61"/>
      <c r="AJ65" s="57"/>
    </row>
    <row r="66" spans="1:36" ht="178.5" hidden="1" x14ac:dyDescent="0.2">
      <c r="A66" s="70" t="s">
        <v>115</v>
      </c>
      <c r="B66" s="71" t="s">
        <v>49</v>
      </c>
      <c r="C66" s="71" t="s">
        <v>49</v>
      </c>
      <c r="D66" s="97" t="s">
        <v>122</v>
      </c>
      <c r="E66" s="71" t="s">
        <v>123</v>
      </c>
      <c r="F66" s="73">
        <v>0.15</v>
      </c>
      <c r="G66" s="74">
        <v>0.01</v>
      </c>
      <c r="H66" s="71" t="s">
        <v>44</v>
      </c>
      <c r="I66" s="71" t="s">
        <v>124</v>
      </c>
      <c r="J66" s="71">
        <f t="shared" si="4"/>
        <v>12</v>
      </c>
      <c r="K66" s="97">
        <v>3</v>
      </c>
      <c r="L66" s="97">
        <v>3</v>
      </c>
      <c r="M66" s="97">
        <v>3</v>
      </c>
      <c r="N66" s="97">
        <v>3</v>
      </c>
      <c r="O66" s="112">
        <f t="shared" si="7"/>
        <v>0</v>
      </c>
      <c r="P66" s="97"/>
      <c r="Q66" s="97"/>
      <c r="R66" s="97"/>
      <c r="S66" s="97"/>
      <c r="T66" s="76">
        <f t="shared" si="5"/>
        <v>0</v>
      </c>
      <c r="U66" s="78">
        <f t="shared" si="2"/>
        <v>0</v>
      </c>
      <c r="V66" s="13">
        <f t="shared" si="3"/>
        <v>0</v>
      </c>
      <c r="W66" s="181"/>
      <c r="X66" s="29"/>
      <c r="Y66" s="22"/>
      <c r="AA66" s="21"/>
      <c r="AB66" s="22"/>
      <c r="AD66" s="29"/>
      <c r="AE66" s="22"/>
      <c r="AJ66" s="21"/>
    </row>
    <row r="67" spans="1:36" ht="114.75" hidden="1" x14ac:dyDescent="0.2">
      <c r="A67" s="70" t="s">
        <v>115</v>
      </c>
      <c r="B67" s="71" t="s">
        <v>49</v>
      </c>
      <c r="C67" s="71" t="s">
        <v>49</v>
      </c>
      <c r="D67" s="97" t="s">
        <v>125</v>
      </c>
      <c r="E67" s="71" t="s">
        <v>126</v>
      </c>
      <c r="F67" s="73">
        <v>0.15</v>
      </c>
      <c r="G67" s="74">
        <v>0.01</v>
      </c>
      <c r="H67" s="71" t="s">
        <v>44</v>
      </c>
      <c r="I67" s="71" t="s">
        <v>118</v>
      </c>
      <c r="J67" s="71">
        <f t="shared" si="4"/>
        <v>12</v>
      </c>
      <c r="K67" s="97">
        <v>3</v>
      </c>
      <c r="L67" s="97">
        <v>3</v>
      </c>
      <c r="M67" s="97">
        <v>3</v>
      </c>
      <c r="N67" s="97">
        <v>3</v>
      </c>
      <c r="O67" s="112">
        <f t="shared" si="7"/>
        <v>0</v>
      </c>
      <c r="P67" s="97"/>
      <c r="Q67" s="97"/>
      <c r="R67" s="97"/>
      <c r="S67" s="97"/>
      <c r="T67" s="76">
        <f t="shared" si="5"/>
        <v>0</v>
      </c>
      <c r="U67" s="78">
        <f t="shared" si="2"/>
        <v>0</v>
      </c>
      <c r="V67" s="13">
        <f t="shared" si="3"/>
        <v>0</v>
      </c>
      <c r="W67" s="178"/>
      <c r="X67" s="25"/>
      <c r="Y67" s="21"/>
      <c r="AA67" s="25"/>
      <c r="AB67" s="21"/>
      <c r="AD67" s="25"/>
      <c r="AE67" s="21"/>
      <c r="AJ67" s="21"/>
    </row>
    <row r="68" spans="1:36" ht="204" hidden="1" x14ac:dyDescent="0.2">
      <c r="A68" s="70" t="s">
        <v>127</v>
      </c>
      <c r="B68" s="71" t="s">
        <v>49</v>
      </c>
      <c r="C68" s="71" t="s">
        <v>49</v>
      </c>
      <c r="D68" s="97" t="s">
        <v>128</v>
      </c>
      <c r="E68" s="97" t="s">
        <v>129</v>
      </c>
      <c r="F68" s="73">
        <v>1</v>
      </c>
      <c r="G68" s="74">
        <v>8.3000000000000004E-2</v>
      </c>
      <c r="H68" s="71" t="s">
        <v>44</v>
      </c>
      <c r="I68" s="71" t="s">
        <v>194</v>
      </c>
      <c r="J68" s="73">
        <f t="shared" si="4"/>
        <v>1</v>
      </c>
      <c r="K68" s="73">
        <v>0.25</v>
      </c>
      <c r="L68" s="73">
        <v>0.25</v>
      </c>
      <c r="M68" s="73">
        <v>0.25</v>
      </c>
      <c r="N68" s="73">
        <v>0.25</v>
      </c>
      <c r="O68" s="112">
        <f t="shared" si="7"/>
        <v>0</v>
      </c>
      <c r="P68" s="73"/>
      <c r="Q68" s="73"/>
      <c r="R68" s="73"/>
      <c r="S68" s="73"/>
      <c r="T68" s="76">
        <f t="shared" si="5"/>
        <v>0</v>
      </c>
      <c r="U68" s="78">
        <f t="shared" si="2"/>
        <v>0</v>
      </c>
      <c r="V68" s="13">
        <f t="shared" si="3"/>
        <v>0</v>
      </c>
      <c r="W68" s="180">
        <f>AVERAGE(U68:U68)</f>
        <v>0</v>
      </c>
      <c r="X68" s="22"/>
      <c r="Y68" s="22"/>
      <c r="Z68" s="4"/>
      <c r="AA68" s="22"/>
      <c r="AB68" s="22"/>
      <c r="AC68" s="4"/>
      <c r="AD68" s="22"/>
      <c r="AE68" s="22"/>
      <c r="AF68" s="4"/>
      <c r="AG68" s="4"/>
      <c r="AH68" s="4"/>
      <c r="AI68" s="4"/>
      <c r="AJ68" s="17"/>
    </row>
    <row r="69" spans="1:36" ht="51" hidden="1" x14ac:dyDescent="0.2">
      <c r="A69" s="70" t="s">
        <v>130</v>
      </c>
      <c r="B69" s="71" t="s">
        <v>49</v>
      </c>
      <c r="C69" s="71" t="s">
        <v>49</v>
      </c>
      <c r="D69" s="107" t="s">
        <v>131</v>
      </c>
      <c r="E69" s="71" t="s">
        <v>132</v>
      </c>
      <c r="F69" s="73">
        <v>1</v>
      </c>
      <c r="G69" s="74">
        <v>8.3000000000000004E-2</v>
      </c>
      <c r="H69" s="71" t="s">
        <v>44</v>
      </c>
      <c r="I69" s="71" t="s">
        <v>133</v>
      </c>
      <c r="J69" s="73">
        <f t="shared" si="4"/>
        <v>1</v>
      </c>
      <c r="K69" s="73">
        <v>0.25</v>
      </c>
      <c r="L69" s="73">
        <v>0.25</v>
      </c>
      <c r="M69" s="73">
        <v>0.25</v>
      </c>
      <c r="N69" s="73">
        <v>0.25</v>
      </c>
      <c r="O69" s="112">
        <f t="shared" si="7"/>
        <v>0</v>
      </c>
      <c r="P69" s="73"/>
      <c r="Q69" s="73"/>
      <c r="R69" s="73"/>
      <c r="S69" s="73"/>
      <c r="T69" s="76">
        <f t="shared" si="5"/>
        <v>0</v>
      </c>
      <c r="U69" s="78">
        <f t="shared" si="2"/>
        <v>0</v>
      </c>
      <c r="V69" s="13">
        <f t="shared" si="3"/>
        <v>0</v>
      </c>
      <c r="W69" s="180">
        <f>AVERAGE(U69:U69)</f>
        <v>0</v>
      </c>
      <c r="X69" s="22"/>
      <c r="Y69" s="22"/>
      <c r="Z69" s="4"/>
      <c r="AA69" s="22"/>
      <c r="AB69" s="22"/>
      <c r="AC69" s="4"/>
      <c r="AD69" s="22"/>
      <c r="AE69" s="21"/>
      <c r="AF69" s="4"/>
      <c r="AG69" s="4"/>
      <c r="AH69" s="4"/>
      <c r="AI69" s="4"/>
      <c r="AJ69" s="17"/>
    </row>
  </sheetData>
  <autoFilter ref="A14:AN69" xr:uid="{F55CBB5F-2438-4C6C-8EE2-79BD1C28B744}">
    <filterColumn colId="0">
      <filters>
        <filter val="9. GESTIÓN JURÍDICA"/>
      </filters>
    </filterColumn>
  </autoFilter>
  <mergeCells count="56">
    <mergeCell ref="W50:W51"/>
    <mergeCell ref="W52:W57"/>
    <mergeCell ref="W58:W61"/>
    <mergeCell ref="W62:W67"/>
    <mergeCell ref="W17:W21"/>
    <mergeCell ref="W22:W28"/>
    <mergeCell ref="W29:W37"/>
    <mergeCell ref="W38:W40"/>
    <mergeCell ref="W41:W42"/>
    <mergeCell ref="W43:W45"/>
    <mergeCell ref="AA13:AC13"/>
    <mergeCell ref="AD13:AF13"/>
    <mergeCell ref="AG13:AI13"/>
    <mergeCell ref="AJ13:AJ14"/>
    <mergeCell ref="W15:W16"/>
    <mergeCell ref="W46:W49"/>
    <mergeCell ref="K13:N13"/>
    <mergeCell ref="O13:S13"/>
    <mergeCell ref="T13:T14"/>
    <mergeCell ref="U13:U14"/>
    <mergeCell ref="V13:V14"/>
    <mergeCell ref="X13:Z13"/>
    <mergeCell ref="A12:N12"/>
    <mergeCell ref="O12:V12"/>
    <mergeCell ref="X12:AJ12"/>
    <mergeCell ref="A13:A14"/>
    <mergeCell ref="B13:B14"/>
    <mergeCell ref="C13:C14"/>
    <mergeCell ref="D13:D14"/>
    <mergeCell ref="E13:E14"/>
    <mergeCell ref="F13:G13"/>
    <mergeCell ref="H13:J13"/>
    <mergeCell ref="A9:C9"/>
    <mergeCell ref="D9:AC9"/>
    <mergeCell ref="AD9:AJ9"/>
    <mergeCell ref="A11:C11"/>
    <mergeCell ref="D11:AC11"/>
    <mergeCell ref="AD11:AJ11"/>
    <mergeCell ref="A7:C7"/>
    <mergeCell ref="D7:AC7"/>
    <mergeCell ref="AD7:AJ7"/>
    <mergeCell ref="A8:C8"/>
    <mergeCell ref="D8:AC8"/>
    <mergeCell ref="AD8:AJ8"/>
    <mergeCell ref="A5:B5"/>
    <mergeCell ref="C5:D5"/>
    <mergeCell ref="E5:F5"/>
    <mergeCell ref="G5:J5"/>
    <mergeCell ref="K5:AJ5"/>
    <mergeCell ref="A6:AJ6"/>
    <mergeCell ref="A1:C4"/>
    <mergeCell ref="D1:AG4"/>
    <mergeCell ref="AH1:AJ1"/>
    <mergeCell ref="AH2:AJ2"/>
    <mergeCell ref="AH3:AJ3"/>
    <mergeCell ref="AH4:AJ4"/>
  </mergeCells>
  <dataValidations count="1">
    <dataValidation type="list" allowBlank="1" showInputMessage="1" showErrorMessage="1" sqref="H21:H28" xr:uid="{F7EC696A-9A62-4EF5-AA02-07AB6D49E855}">
      <formula1>"Demanda,Sumatoria,Constante"</formula1>
    </dataValidation>
  </dataValidations>
  <pageMargins left="0.7" right="0.7" top="0.75" bottom="0.75" header="0.3" footer="0.3"/>
  <pageSetup paperSize="41" scale="26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17B3C-9A4A-4F31-A4AC-DA93202E2CC5}">
  <sheetPr filterMode="1"/>
  <dimension ref="B1:C65"/>
  <sheetViews>
    <sheetView workbookViewId="0">
      <selection activeCell="D75" sqref="D75"/>
    </sheetView>
  </sheetViews>
  <sheetFormatPr baseColWidth="10" defaultRowHeight="15" x14ac:dyDescent="0.25"/>
  <cols>
    <col min="3" max="3" width="11.42578125" style="64"/>
  </cols>
  <sheetData>
    <row r="1" spans="2:3" s="63" customFormat="1" x14ac:dyDescent="0.25">
      <c r="B1" s="63">
        <v>1400</v>
      </c>
      <c r="C1" s="66">
        <v>100</v>
      </c>
    </row>
    <row r="2" spans="2:3" hidden="1" x14ac:dyDescent="0.25">
      <c r="B2" s="73">
        <v>0.7</v>
      </c>
      <c r="C2" s="64">
        <f>+B2*$C$1/$B$1</f>
        <v>0.05</v>
      </c>
    </row>
    <row r="3" spans="2:3" hidden="1" x14ac:dyDescent="0.25">
      <c r="B3" s="73">
        <v>0.3</v>
      </c>
      <c r="C3" s="64">
        <f>+B3*$C$1/$B$1</f>
        <v>2.1428571428571429E-2</v>
      </c>
    </row>
    <row r="4" spans="2:3" hidden="1" x14ac:dyDescent="0.25">
      <c r="B4" s="73">
        <v>0.2</v>
      </c>
      <c r="C4" s="64">
        <f t="shared" ref="C4:C56" si="0">+B4*$C$1/$B$1</f>
        <v>1.4285714285714285E-2</v>
      </c>
    </row>
    <row r="5" spans="2:3" hidden="1" x14ac:dyDescent="0.25">
      <c r="B5" s="73">
        <v>0.2</v>
      </c>
      <c r="C5" s="64">
        <f t="shared" si="0"/>
        <v>1.4285714285714285E-2</v>
      </c>
    </row>
    <row r="6" spans="2:3" hidden="1" x14ac:dyDescent="0.25">
      <c r="B6" s="73">
        <v>0.2</v>
      </c>
      <c r="C6" s="64">
        <f t="shared" si="0"/>
        <v>1.4285714285714285E-2</v>
      </c>
    </row>
    <row r="7" spans="2:3" hidden="1" x14ac:dyDescent="0.25">
      <c r="B7" s="73">
        <v>0.2</v>
      </c>
      <c r="C7" s="64">
        <f t="shared" si="0"/>
        <v>1.4285714285714285E-2</v>
      </c>
    </row>
    <row r="8" spans="2:3" hidden="1" x14ac:dyDescent="0.25">
      <c r="B8" s="73">
        <v>0.2</v>
      </c>
      <c r="C8" s="64">
        <f t="shared" si="0"/>
        <v>1.4285714285714285E-2</v>
      </c>
    </row>
    <row r="9" spans="2:3" hidden="1" x14ac:dyDescent="0.25">
      <c r="B9" s="73">
        <v>0.2</v>
      </c>
      <c r="C9" s="64">
        <f t="shared" si="0"/>
        <v>1.4285714285714285E-2</v>
      </c>
    </row>
    <row r="10" spans="2:3" hidden="1" x14ac:dyDescent="0.25">
      <c r="B10" s="73">
        <v>0.2</v>
      </c>
      <c r="C10" s="64">
        <f t="shared" si="0"/>
        <v>1.4285714285714285E-2</v>
      </c>
    </row>
    <row r="11" spans="2:3" hidden="1" x14ac:dyDescent="0.25">
      <c r="B11" s="73">
        <v>0.1</v>
      </c>
      <c r="C11" s="64">
        <f t="shared" si="0"/>
        <v>7.1428571428571426E-3</v>
      </c>
    </row>
    <row r="12" spans="2:3" hidden="1" x14ac:dyDescent="0.25">
      <c r="B12" s="73">
        <v>0.1</v>
      </c>
      <c r="C12" s="64">
        <f t="shared" si="0"/>
        <v>7.1428571428571426E-3</v>
      </c>
    </row>
    <row r="13" spans="2:3" hidden="1" x14ac:dyDescent="0.25">
      <c r="B13" s="73">
        <v>0.1</v>
      </c>
      <c r="C13" s="64">
        <f t="shared" si="0"/>
        <v>7.1428571428571426E-3</v>
      </c>
    </row>
    <row r="14" spans="2:3" hidden="1" x14ac:dyDescent="0.25">
      <c r="B14" s="73">
        <v>0.1</v>
      </c>
      <c r="C14" s="64">
        <f t="shared" si="0"/>
        <v>7.1428571428571426E-3</v>
      </c>
    </row>
    <row r="15" spans="2:3" hidden="1" x14ac:dyDescent="0.25">
      <c r="B15" s="73">
        <v>0.2</v>
      </c>
      <c r="C15" s="64">
        <f t="shared" si="0"/>
        <v>1.4285714285714285E-2</v>
      </c>
    </row>
    <row r="16" spans="2:3" hidden="1" x14ac:dyDescent="0.25">
      <c r="B16" s="73">
        <v>0.13</v>
      </c>
      <c r="C16" s="64">
        <f t="shared" si="0"/>
        <v>9.285714285714286E-3</v>
      </c>
    </row>
    <row r="17" spans="2:3" hidden="1" x14ac:dyDescent="0.25">
      <c r="B17" s="73">
        <v>0.13</v>
      </c>
      <c r="C17" s="64">
        <f t="shared" si="0"/>
        <v>9.285714285714286E-3</v>
      </c>
    </row>
    <row r="18" spans="2:3" hidden="1" x14ac:dyDescent="0.25">
      <c r="B18" s="73">
        <v>0.13</v>
      </c>
      <c r="C18" s="64">
        <f t="shared" si="0"/>
        <v>9.285714285714286E-3</v>
      </c>
    </row>
    <row r="19" spans="2:3" hidden="1" x14ac:dyDescent="0.25">
      <c r="B19" s="73">
        <v>0.13</v>
      </c>
      <c r="C19" s="64">
        <f t="shared" si="0"/>
        <v>9.285714285714286E-3</v>
      </c>
    </row>
    <row r="20" spans="2:3" hidden="1" x14ac:dyDescent="0.25">
      <c r="B20" s="86">
        <v>0.13</v>
      </c>
      <c r="C20" s="64">
        <f t="shared" si="0"/>
        <v>9.285714285714286E-3</v>
      </c>
    </row>
    <row r="21" spans="2:3" hidden="1" x14ac:dyDescent="0.25">
      <c r="B21" s="90">
        <v>0.1</v>
      </c>
      <c r="C21" s="64">
        <f t="shared" si="0"/>
        <v>7.1428571428571426E-3</v>
      </c>
    </row>
    <row r="22" spans="2:3" hidden="1" x14ac:dyDescent="0.25">
      <c r="B22" s="90">
        <v>0.05</v>
      </c>
      <c r="C22" s="65">
        <f t="shared" si="0"/>
        <v>3.5714285714285713E-3</v>
      </c>
    </row>
    <row r="23" spans="2:3" hidden="1" x14ac:dyDescent="0.25">
      <c r="B23" s="90">
        <v>0.1</v>
      </c>
      <c r="C23" s="64">
        <f t="shared" si="0"/>
        <v>7.1428571428571426E-3</v>
      </c>
    </row>
    <row r="24" spans="2:3" hidden="1" x14ac:dyDescent="0.25">
      <c r="B24" s="90">
        <v>0.1</v>
      </c>
      <c r="C24" s="64">
        <f t="shared" si="0"/>
        <v>7.1428571428571426E-3</v>
      </c>
    </row>
    <row r="25" spans="2:3" hidden="1" x14ac:dyDescent="0.25">
      <c r="B25" s="96">
        <v>0.35</v>
      </c>
      <c r="C25" s="65">
        <f t="shared" si="0"/>
        <v>2.5000000000000001E-2</v>
      </c>
    </row>
    <row r="26" spans="2:3" hidden="1" x14ac:dyDescent="0.25">
      <c r="B26" s="98">
        <v>0.35</v>
      </c>
      <c r="C26" s="65">
        <f t="shared" si="0"/>
        <v>2.5000000000000001E-2</v>
      </c>
    </row>
    <row r="27" spans="2:3" hidden="1" x14ac:dyDescent="0.25">
      <c r="B27" s="98">
        <v>0.3</v>
      </c>
      <c r="C27" s="64">
        <f t="shared" si="0"/>
        <v>2.1428571428571429E-2</v>
      </c>
    </row>
    <row r="28" spans="2:3" hidden="1" x14ac:dyDescent="0.25">
      <c r="B28" s="73">
        <v>0.3</v>
      </c>
      <c r="C28" s="64">
        <f t="shared" si="0"/>
        <v>2.1428571428571429E-2</v>
      </c>
    </row>
    <row r="29" spans="2:3" hidden="1" x14ac:dyDescent="0.25">
      <c r="B29" s="73">
        <v>0.7</v>
      </c>
      <c r="C29" s="64">
        <f t="shared" si="0"/>
        <v>0.05</v>
      </c>
    </row>
    <row r="30" spans="2:3" hidden="1" x14ac:dyDescent="0.25">
      <c r="B30" s="73">
        <v>0.3</v>
      </c>
      <c r="C30" s="64">
        <f t="shared" si="0"/>
        <v>2.1428571428571429E-2</v>
      </c>
    </row>
    <row r="31" spans="2:3" hidden="1" x14ac:dyDescent="0.25">
      <c r="B31" s="73">
        <v>0.3</v>
      </c>
      <c r="C31" s="64">
        <f t="shared" si="0"/>
        <v>2.1428571428571429E-2</v>
      </c>
    </row>
    <row r="32" spans="2:3" hidden="1" x14ac:dyDescent="0.25">
      <c r="B32" s="73">
        <v>0.4</v>
      </c>
      <c r="C32" s="64">
        <f t="shared" si="0"/>
        <v>2.8571428571428571E-2</v>
      </c>
    </row>
    <row r="33" spans="2:3" hidden="1" x14ac:dyDescent="0.25">
      <c r="B33" s="73">
        <v>0.4</v>
      </c>
      <c r="C33" s="64">
        <f t="shared" si="0"/>
        <v>2.8571428571428571E-2</v>
      </c>
    </row>
    <row r="34" spans="2:3" hidden="1" x14ac:dyDescent="0.25">
      <c r="B34" s="73">
        <v>0.2</v>
      </c>
      <c r="C34" s="64">
        <f t="shared" si="0"/>
        <v>1.4285714285714285E-2</v>
      </c>
    </row>
    <row r="35" spans="2:3" hidden="1" x14ac:dyDescent="0.25">
      <c r="B35" s="73">
        <v>0.25</v>
      </c>
      <c r="C35" s="64">
        <f t="shared" si="0"/>
        <v>1.7857142857142856E-2</v>
      </c>
    </row>
    <row r="36" spans="2:3" hidden="1" x14ac:dyDescent="0.25">
      <c r="B36" s="73">
        <v>0.15</v>
      </c>
      <c r="C36" s="64">
        <f t="shared" si="0"/>
        <v>1.0714285714285714E-2</v>
      </c>
    </row>
    <row r="37" spans="2:3" hidden="1" x14ac:dyDescent="0.25">
      <c r="B37" s="73">
        <v>0.5</v>
      </c>
      <c r="C37" s="64">
        <f t="shared" si="0"/>
        <v>3.5714285714285712E-2</v>
      </c>
    </row>
    <row r="38" spans="2:3" hidden="1" x14ac:dyDescent="0.25">
      <c r="B38" s="73">
        <v>0.5</v>
      </c>
      <c r="C38" s="64">
        <f t="shared" si="0"/>
        <v>3.5714285714285712E-2</v>
      </c>
    </row>
    <row r="39" spans="2:3" hidden="1" x14ac:dyDescent="0.25">
      <c r="B39" s="73">
        <v>0.1</v>
      </c>
      <c r="C39" s="64">
        <f t="shared" si="0"/>
        <v>7.1428571428571426E-3</v>
      </c>
    </row>
    <row r="40" spans="2:3" hidden="1" x14ac:dyDescent="0.25">
      <c r="B40" s="73">
        <v>0.1</v>
      </c>
      <c r="C40" s="64">
        <f t="shared" si="0"/>
        <v>7.1428571428571426E-3</v>
      </c>
    </row>
    <row r="41" spans="2:3" hidden="1" x14ac:dyDescent="0.25">
      <c r="B41" s="73">
        <v>0.2</v>
      </c>
      <c r="C41" s="64">
        <f t="shared" si="0"/>
        <v>1.4285714285714285E-2</v>
      </c>
    </row>
    <row r="42" spans="2:3" hidden="1" x14ac:dyDescent="0.25">
      <c r="B42" s="73">
        <v>0.2</v>
      </c>
      <c r="C42" s="64">
        <f t="shared" si="0"/>
        <v>1.4285714285714285E-2</v>
      </c>
    </row>
    <row r="43" spans="2:3" hidden="1" x14ac:dyDescent="0.25">
      <c r="B43" s="73">
        <v>0.2</v>
      </c>
      <c r="C43" s="64">
        <f t="shared" si="0"/>
        <v>1.4285714285714285E-2</v>
      </c>
    </row>
    <row r="44" spans="2:3" hidden="1" x14ac:dyDescent="0.25">
      <c r="B44" s="73">
        <v>0.2</v>
      </c>
      <c r="C44" s="64">
        <f t="shared" si="0"/>
        <v>1.4285714285714285E-2</v>
      </c>
    </row>
    <row r="45" spans="2:3" hidden="1" x14ac:dyDescent="0.25">
      <c r="B45" s="73">
        <v>0.25</v>
      </c>
      <c r="C45" s="64">
        <f t="shared" si="0"/>
        <v>1.7857142857142856E-2</v>
      </c>
    </row>
    <row r="46" spans="2:3" hidden="1" x14ac:dyDescent="0.25">
      <c r="B46" s="73">
        <v>0.25</v>
      </c>
      <c r="C46" s="64">
        <f t="shared" si="0"/>
        <v>1.7857142857142856E-2</v>
      </c>
    </row>
    <row r="47" spans="2:3" hidden="1" x14ac:dyDescent="0.25">
      <c r="B47" s="73">
        <v>0.25</v>
      </c>
      <c r="C47" s="64">
        <f t="shared" si="0"/>
        <v>1.7857142857142856E-2</v>
      </c>
    </row>
    <row r="48" spans="2:3" hidden="1" x14ac:dyDescent="0.25">
      <c r="B48" s="73">
        <v>0.25</v>
      </c>
      <c r="C48" s="64">
        <f t="shared" si="0"/>
        <v>1.7857142857142856E-2</v>
      </c>
    </row>
    <row r="49" spans="2:3" hidden="1" x14ac:dyDescent="0.25">
      <c r="B49" s="73">
        <v>0.15</v>
      </c>
      <c r="C49" s="64">
        <f t="shared" si="0"/>
        <v>1.0714285714285714E-2</v>
      </c>
    </row>
    <row r="50" spans="2:3" hidden="1" x14ac:dyDescent="0.25">
      <c r="B50" s="73">
        <v>0.2</v>
      </c>
      <c r="C50" s="64">
        <f t="shared" si="0"/>
        <v>1.4285714285714285E-2</v>
      </c>
    </row>
    <row r="51" spans="2:3" hidden="1" x14ac:dyDescent="0.25">
      <c r="B51" s="73">
        <v>0.15</v>
      </c>
      <c r="C51" s="64">
        <f t="shared" si="0"/>
        <v>1.0714285714285714E-2</v>
      </c>
    </row>
    <row r="52" spans="2:3" hidden="1" x14ac:dyDescent="0.25">
      <c r="B52" s="73">
        <v>0.2</v>
      </c>
      <c r="C52" s="64">
        <f t="shared" si="0"/>
        <v>1.4285714285714285E-2</v>
      </c>
    </row>
    <row r="53" spans="2:3" hidden="1" x14ac:dyDescent="0.25">
      <c r="B53" s="73">
        <v>0.15</v>
      </c>
      <c r="C53" s="64">
        <f t="shared" si="0"/>
        <v>1.0714285714285714E-2</v>
      </c>
    </row>
    <row r="54" spans="2:3" hidden="1" x14ac:dyDescent="0.25">
      <c r="B54" s="73">
        <v>0.15</v>
      </c>
      <c r="C54" s="64">
        <f t="shared" si="0"/>
        <v>1.0714285714285714E-2</v>
      </c>
    </row>
    <row r="55" spans="2:3" x14ac:dyDescent="0.25">
      <c r="B55" s="73">
        <v>1</v>
      </c>
      <c r="C55" s="64">
        <f t="shared" si="0"/>
        <v>7.1428571428571425E-2</v>
      </c>
    </row>
    <row r="56" spans="2:3" x14ac:dyDescent="0.25">
      <c r="B56" s="73">
        <v>1</v>
      </c>
      <c r="C56" s="64">
        <f t="shared" si="0"/>
        <v>7.1428571428571425E-2</v>
      </c>
    </row>
    <row r="57" spans="2:3" hidden="1" x14ac:dyDescent="0.25">
      <c r="B57" s="62"/>
    </row>
    <row r="58" spans="2:3" hidden="1" x14ac:dyDescent="0.25">
      <c r="B58" s="62"/>
    </row>
    <row r="59" spans="2:3" hidden="1" x14ac:dyDescent="0.25">
      <c r="B59" s="62"/>
    </row>
    <row r="60" spans="2:3" hidden="1" x14ac:dyDescent="0.25">
      <c r="B60" s="62"/>
    </row>
    <row r="61" spans="2:3" hidden="1" x14ac:dyDescent="0.25">
      <c r="B61" s="62"/>
    </row>
    <row r="62" spans="2:3" hidden="1" x14ac:dyDescent="0.25">
      <c r="B62" s="62"/>
    </row>
    <row r="63" spans="2:3" hidden="1" x14ac:dyDescent="0.25">
      <c r="B63" s="62"/>
    </row>
    <row r="64" spans="2:3" hidden="1" x14ac:dyDescent="0.25">
      <c r="B64" s="62"/>
      <c r="C64" s="65"/>
    </row>
    <row r="65" spans="2:3" hidden="1" x14ac:dyDescent="0.25">
      <c r="B65" s="62"/>
      <c r="C65" s="65"/>
    </row>
  </sheetData>
  <autoFilter ref="B1:C65" xr:uid="{D7CCEB33-8128-451F-B8FD-F80ED00C52C0}">
    <filterColumn colId="0">
      <filters>
        <filter val="100%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POA</vt:lpstr>
      <vt:lpstr>PROMEDIO</vt:lpstr>
      <vt:lpstr>Hoja1</vt:lpstr>
      <vt:lpstr>POA!Área_de_impresión</vt:lpstr>
      <vt:lpstr>PROMEDIO!Área_de_impresión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David Chavéz Briceño</dc:creator>
  <cp:lastModifiedBy>Katherine Martínez</cp:lastModifiedBy>
  <dcterms:created xsi:type="dcterms:W3CDTF">2015-09-28T21:54:14Z</dcterms:created>
  <dcterms:modified xsi:type="dcterms:W3CDTF">2021-01-15T19:45:13Z</dcterms:modified>
</cp:coreProperties>
</file>