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0" windowWidth="18795" windowHeight="12030"/>
  </bookViews>
  <sheets>
    <sheet name="Hoja1" sheetId="1" r:id="rId1"/>
    <sheet name="Hoja2" sheetId="2" r:id="rId2"/>
    <sheet name="Hoja3" sheetId="3" r:id="rId3"/>
  </sheets>
  <definedNames>
    <definedName name="_xlnm._FilterDatabase" localSheetId="0" hidden="1">Hoja1!$A$6:$Z$109</definedName>
  </definedNames>
  <calcPr calcId="125725"/>
</workbook>
</file>

<file path=xl/calcChain.xml><?xml version="1.0" encoding="utf-8"?>
<calcChain xmlns="http://schemas.openxmlformats.org/spreadsheetml/2006/main">
  <c r="O109" i="1"/>
  <c r="O108"/>
  <c r="O107"/>
  <c r="O104"/>
  <c r="O103"/>
  <c r="O86"/>
  <c r="O54"/>
  <c r="O53"/>
  <c r="O49"/>
  <c r="J102"/>
  <c r="J101"/>
  <c r="J100"/>
  <c r="J96"/>
  <c r="J95"/>
  <c r="J93"/>
  <c r="J87"/>
  <c r="J82"/>
  <c r="J80"/>
  <c r="J79"/>
  <c r="J76"/>
  <c r="J74"/>
  <c r="J73"/>
  <c r="J72"/>
  <c r="J67"/>
  <c r="J66"/>
  <c r="J65"/>
  <c r="J58"/>
  <c r="J56"/>
  <c r="J55"/>
  <c r="J50"/>
  <c r="J46"/>
  <c r="J45"/>
  <c r="J44"/>
  <c r="J30"/>
  <c r="J27"/>
  <c r="J26"/>
  <c r="J24"/>
  <c r="J22"/>
  <c r="J20"/>
  <c r="J19"/>
  <c r="J15"/>
  <c r="J52"/>
  <c r="T17"/>
  <c r="U17" s="1"/>
  <c r="U109"/>
  <c r="U104"/>
  <c r="U99"/>
  <c r="U88"/>
  <c r="U85"/>
  <c r="U78"/>
  <c r="U77"/>
  <c r="U69"/>
  <c r="U60"/>
  <c r="U37"/>
  <c r="U57"/>
  <c r="U47"/>
  <c r="U42"/>
  <c r="U40"/>
  <c r="U39"/>
  <c r="U36"/>
  <c r="U35"/>
  <c r="U34"/>
  <c r="U33"/>
  <c r="U32"/>
  <c r="U31"/>
  <c r="U97" l="1"/>
  <c r="U108" l="1"/>
  <c r="U107"/>
  <c r="U106"/>
  <c r="U105"/>
  <c r="U103"/>
  <c r="T28"/>
  <c r="U28" l="1"/>
  <c r="U79"/>
  <c r="T79"/>
  <c r="T9" l="1"/>
  <c r="T10"/>
  <c r="T11"/>
  <c r="T12"/>
  <c r="T13"/>
  <c r="T14"/>
  <c r="T15"/>
  <c r="T16"/>
  <c r="V17"/>
  <c r="T18"/>
  <c r="T19"/>
  <c r="T20"/>
  <c r="T21"/>
  <c r="T22"/>
  <c r="T23"/>
  <c r="T24"/>
  <c r="T25"/>
  <c r="T26"/>
  <c r="T27"/>
  <c r="T29"/>
  <c r="T30"/>
  <c r="T31"/>
  <c r="T32"/>
  <c r="T33"/>
  <c r="T34"/>
  <c r="T35"/>
  <c r="T36"/>
  <c r="T37"/>
  <c r="T38"/>
  <c r="T39"/>
  <c r="T40"/>
  <c r="T41"/>
  <c r="T42"/>
  <c r="T43"/>
  <c r="T44"/>
  <c r="T45"/>
  <c r="T46"/>
  <c r="T47"/>
  <c r="T48"/>
  <c r="T49"/>
  <c r="T50"/>
  <c r="T51"/>
  <c r="T52"/>
  <c r="U52" s="1"/>
  <c r="T53"/>
  <c r="T54"/>
  <c r="T55"/>
  <c r="T56"/>
  <c r="T57"/>
  <c r="T58"/>
  <c r="T59"/>
  <c r="T60"/>
  <c r="T61"/>
  <c r="T62"/>
  <c r="T63"/>
  <c r="T64"/>
  <c r="T65"/>
  <c r="T66"/>
  <c r="T67"/>
  <c r="T68"/>
  <c r="T69"/>
  <c r="T70"/>
  <c r="T71"/>
  <c r="T72"/>
  <c r="T73"/>
  <c r="T74"/>
  <c r="T75"/>
  <c r="T76"/>
  <c r="T77"/>
  <c r="T78"/>
  <c r="V79"/>
  <c r="T80"/>
  <c r="T81"/>
  <c r="T82"/>
  <c r="T83"/>
  <c r="T84"/>
  <c r="T85"/>
  <c r="T86"/>
  <c r="T87"/>
  <c r="T88"/>
  <c r="T89"/>
  <c r="T90"/>
  <c r="T91"/>
  <c r="T92"/>
  <c r="T93"/>
  <c r="T94"/>
  <c r="T95"/>
  <c r="T96"/>
  <c r="T97"/>
  <c r="T98"/>
  <c r="T99"/>
  <c r="T100"/>
  <c r="T101"/>
  <c r="T102"/>
  <c r="T103"/>
  <c r="T104"/>
  <c r="T105"/>
  <c r="T106"/>
  <c r="T107"/>
  <c r="T108"/>
  <c r="T109"/>
  <c r="T8"/>
  <c r="U8" s="1"/>
  <c r="V8" s="1"/>
  <c r="G43"/>
  <c r="G42"/>
  <c r="G41"/>
  <c r="G40"/>
  <c r="G39"/>
  <c r="G38"/>
  <c r="G37"/>
  <c r="G36"/>
  <c r="G35"/>
  <c r="G34"/>
  <c r="G33"/>
  <c r="G32"/>
  <c r="G31"/>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30"/>
  <c r="G29"/>
  <c r="G28"/>
  <c r="G27"/>
  <c r="G26"/>
  <c r="G25"/>
  <c r="G24"/>
  <c r="G23"/>
  <c r="G22"/>
  <c r="G21"/>
  <c r="G20"/>
  <c r="G19"/>
  <c r="G18"/>
  <c r="G17"/>
  <c r="G16"/>
  <c r="G15"/>
  <c r="G14"/>
  <c r="G13"/>
  <c r="G12"/>
  <c r="G11"/>
  <c r="G10"/>
  <c r="G9"/>
  <c r="G8"/>
  <c r="V109" l="1"/>
  <c r="V107"/>
  <c r="V105"/>
  <c r="V103"/>
  <c r="U101"/>
  <c r="V101" s="1"/>
  <c r="V99"/>
  <c r="V97"/>
  <c r="U95"/>
  <c r="V95" s="1"/>
  <c r="U93"/>
  <c r="V93" s="1"/>
  <c r="U91"/>
  <c r="V91" s="1"/>
  <c r="U89"/>
  <c r="V89" s="1"/>
  <c r="U87"/>
  <c r="V87" s="1"/>
  <c r="V85"/>
  <c r="U83"/>
  <c r="V83" s="1"/>
  <c r="U81"/>
  <c r="V81" s="1"/>
  <c r="V77"/>
  <c r="U75"/>
  <c r="V75" s="1"/>
  <c r="U73"/>
  <c r="V73" s="1"/>
  <c r="U71"/>
  <c r="V71" s="1"/>
  <c r="V69"/>
  <c r="U67"/>
  <c r="V67" s="1"/>
  <c r="U65"/>
  <c r="V65" s="1"/>
  <c r="U63"/>
  <c r="V63" s="1"/>
  <c r="U61"/>
  <c r="V61" s="1"/>
  <c r="U59"/>
  <c r="V59" s="1"/>
  <c r="V57"/>
  <c r="U55"/>
  <c r="V55" s="1"/>
  <c r="V53"/>
  <c r="U51"/>
  <c r="V51" s="1"/>
  <c r="V49"/>
  <c r="V47"/>
  <c r="U45"/>
  <c r="V45" s="1"/>
  <c r="U43"/>
  <c r="V43" s="1"/>
  <c r="U41"/>
  <c r="V41" s="1"/>
  <c r="V39"/>
  <c r="V37"/>
  <c r="V35"/>
  <c r="V33"/>
  <c r="V31"/>
  <c r="U29"/>
  <c r="V29" s="1"/>
  <c r="U27"/>
  <c r="V27" s="1"/>
  <c r="U25"/>
  <c r="V25" s="1"/>
  <c r="U23"/>
  <c r="V23" s="1"/>
  <c r="U21"/>
  <c r="V21" s="1"/>
  <c r="U19"/>
  <c r="V19" s="1"/>
  <c r="U13"/>
  <c r="V13" s="1"/>
  <c r="U11"/>
  <c r="V11" s="1"/>
  <c r="U9"/>
  <c r="V9" s="1"/>
  <c r="V108"/>
  <c r="V106"/>
  <c r="V104"/>
  <c r="U102"/>
  <c r="V102" s="1"/>
  <c r="U100"/>
  <c r="V100" s="1"/>
  <c r="U98"/>
  <c r="V98" s="1"/>
  <c r="U96"/>
  <c r="V96" s="1"/>
  <c r="U94"/>
  <c r="V94" s="1"/>
  <c r="U92"/>
  <c r="V92" s="1"/>
  <c r="U90"/>
  <c r="V90" s="1"/>
  <c r="V88"/>
  <c r="V86"/>
  <c r="U84"/>
  <c r="V84" s="1"/>
  <c r="U82"/>
  <c r="V82" s="1"/>
  <c r="U80"/>
  <c r="V80" s="1"/>
  <c r="V78"/>
  <c r="U76"/>
  <c r="V76" s="1"/>
  <c r="U74"/>
  <c r="V74" s="1"/>
  <c r="U72"/>
  <c r="V72" s="1"/>
  <c r="U70"/>
  <c r="V70" s="1"/>
  <c r="U68"/>
  <c r="V68" s="1"/>
  <c r="U66"/>
  <c r="V66" s="1"/>
  <c r="U64"/>
  <c r="V64" s="1"/>
  <c r="U62"/>
  <c r="V62" s="1"/>
  <c r="V60"/>
  <c r="U58"/>
  <c r="V58" s="1"/>
  <c r="U56"/>
  <c r="V56" s="1"/>
  <c r="V54"/>
  <c r="V52"/>
  <c r="U50"/>
  <c r="V50" s="1"/>
  <c r="U48"/>
  <c r="V48" s="1"/>
  <c r="U46"/>
  <c r="V46" s="1"/>
  <c r="U44"/>
  <c r="V44" s="1"/>
  <c r="V42"/>
  <c r="V40"/>
  <c r="U38"/>
  <c r="V38" s="1"/>
  <c r="V36"/>
  <c r="V34"/>
  <c r="V32"/>
  <c r="U30"/>
  <c r="V30" s="1"/>
  <c r="U26"/>
  <c r="V26" s="1"/>
  <c r="U24"/>
  <c r="V24" s="1"/>
  <c r="U22"/>
  <c r="V22" s="1"/>
  <c r="U20"/>
  <c r="V20" s="1"/>
  <c r="U18"/>
  <c r="V18" s="1"/>
  <c r="U16"/>
  <c r="V16" s="1"/>
  <c r="U14"/>
  <c r="V14" s="1"/>
  <c r="U12"/>
  <c r="V12" s="1"/>
  <c r="U10"/>
  <c r="V10" s="1"/>
  <c r="V28"/>
  <c r="U15"/>
  <c r="V15" s="1"/>
</calcChain>
</file>

<file path=xl/sharedStrings.xml><?xml version="1.0" encoding="utf-8"?>
<sst xmlns="http://schemas.openxmlformats.org/spreadsheetml/2006/main" count="976" uniqueCount="451">
  <si>
    <t>PROCESO</t>
  </si>
  <si>
    <t>META PLAN DE DESARROLLO DISTRITAL</t>
  </si>
  <si>
    <t>META PLAN DE ACCIÓN
2017</t>
  </si>
  <si>
    <t xml:space="preserve">ACTIVIDAD </t>
  </si>
  <si>
    <t>RESPONSABLE</t>
  </si>
  <si>
    <t>PONDERADO %</t>
  </si>
  <si>
    <t>META ANUAL</t>
  </si>
  <si>
    <t>ÁREA</t>
  </si>
  <si>
    <t>IDEP</t>
  </si>
  <si>
    <t>TIPO DE META</t>
  </si>
  <si>
    <t>UNIDAD DE MEDIDA</t>
  </si>
  <si>
    <t>CANTIDAD</t>
  </si>
  <si>
    <t>1. DIVULGACIÓN Y COMUNICACIÓN</t>
  </si>
  <si>
    <t>1 Sistema de seguimiento a la política educativa distrital en los contextos escolares ajustado e implementado</t>
  </si>
  <si>
    <t xml:space="preserve">Desarrollar 1 estrategia de comunicación, socialización y divulgación  </t>
  </si>
  <si>
    <t>Ejecutar proyectos Editoriales. Componente 1</t>
  </si>
  <si>
    <t>Profesional especializado 222-05</t>
  </si>
  <si>
    <t>Constante</t>
  </si>
  <si>
    <t>Publicaciones</t>
  </si>
  <si>
    <t>Desarrollar 1 estrategia de Comunicación, socialización y divulgación</t>
  </si>
  <si>
    <t>Realizar actividades de socialización y divulgación:Componente 1</t>
  </si>
  <si>
    <t>Subdirectora Académica</t>
  </si>
  <si>
    <t>Nivel de Avance</t>
  </si>
  <si>
    <t>Realizar actividades de prensa: Componente 1</t>
  </si>
  <si>
    <t>3 Centros de Innovación que dinamizan las estrategias y procesos de la Red de Innovación del Maestro.</t>
  </si>
  <si>
    <t>Desarrollar 1 estrategia de comunicación, socialización y divulgación de la cualificación, investigación e innovación docente: Comunidades de saber y de práctica pedagógica</t>
  </si>
  <si>
    <t>Ejecutar proyectos editoriales componente 2</t>
  </si>
  <si>
    <t>Realizar actividades de socialización y  divulgación.Componente 2</t>
  </si>
  <si>
    <t>Realizar actividades de documentación  información y memoria institucional componente 2</t>
  </si>
  <si>
    <t>Realizar actividades de prensa Componente 2</t>
  </si>
  <si>
    <t xml:space="preserve">Realizar actividades de "Reconocimiento Docente" </t>
  </si>
  <si>
    <t>Profesional Universitario 219-01</t>
  </si>
  <si>
    <t>Sumatoria</t>
  </si>
  <si>
    <t>Resolución Premio</t>
  </si>
  <si>
    <t>Sostener el 100% la implementación del Sistema Integrado de Gestión</t>
  </si>
  <si>
    <t xml:space="preserve">Sostenibilidad del SIG en el ámbito de los subsistemas de Calidad, Control Interno, Seguridad de la Información y Gestión Documental y Archivo  </t>
  </si>
  <si>
    <t>Subdirección Académica</t>
  </si>
  <si>
    <t>Matriz Plan de Mejoramiento</t>
  </si>
  <si>
    <t>2. DIRECCIÓN Y PLANEACIÓN</t>
  </si>
  <si>
    <t>Oficina Asesora de Planeación</t>
  </si>
  <si>
    <t xml:space="preserve">Consolidar y realizar seguimiento trimestral  del POA institucional </t>
  </si>
  <si>
    <t>POA</t>
  </si>
  <si>
    <t xml:space="preserve">Formulación del Anteproyecto de Presupuesto 2017 -Inversión </t>
  </si>
  <si>
    <t>Anteproyecto de Presupuesto aprobado</t>
  </si>
  <si>
    <t>Elaboración, actualización, ejecución y seguimiento al Plan de Adquisiciones</t>
  </si>
  <si>
    <t>Seguimientos en Comité Directivo</t>
  </si>
  <si>
    <t xml:space="preserve">Seguimiento y diligenciamiento mensual del PMR </t>
  </si>
  <si>
    <t>PMR</t>
  </si>
  <si>
    <t xml:space="preserve">Seguimiento al Plan de Acción </t>
  </si>
  <si>
    <t>Seguimiento y diligenciamiento trimestral de SEGPLAN</t>
  </si>
  <si>
    <t>SEGPLAN</t>
  </si>
  <si>
    <t>1</t>
  </si>
  <si>
    <t>Elaborar Informe de Gestión 2017</t>
  </si>
  <si>
    <t>Informe de Gestión Semestral</t>
  </si>
  <si>
    <t>3. MEJORAMIENTO INTEGRAL Y CONTINUO</t>
  </si>
  <si>
    <t>Consolidar trimestalmente matriz de indicadores</t>
  </si>
  <si>
    <t>Matriz de Indicadores</t>
  </si>
  <si>
    <t>Elaborar Balance Social 2017</t>
  </si>
  <si>
    <t>Balance Social</t>
  </si>
  <si>
    <t>Realizar sensibilizaciones sobre SIG, Autocontrol  y Administración del Riesgo</t>
  </si>
  <si>
    <t>Sensibilizaciones</t>
  </si>
  <si>
    <t xml:space="preserve">Revisar y actualizar los procesos misionales del IDEP </t>
  </si>
  <si>
    <t>Oficina Asesora de Planeación- Subdirección Académica</t>
  </si>
  <si>
    <t>Incremental</t>
  </si>
  <si>
    <t>Procesos actualizados</t>
  </si>
  <si>
    <t>Realizar ejercicio de referenciación competitiva</t>
  </si>
  <si>
    <t>Ejercicio de referenciación aplicado</t>
  </si>
  <si>
    <t>4. ESTUDIOS</t>
  </si>
  <si>
    <t xml:space="preserve">Realizar 3 estudios en Escuela currículo y pedagogía, educación y políticas públicas y cualificación docentes
</t>
  </si>
  <si>
    <t>Documento</t>
  </si>
  <si>
    <t>Estudio Educación y Polìticas Publicas: Abordaje de Maternidad y Paternidad</t>
  </si>
  <si>
    <t>Asesor 105-03</t>
  </si>
  <si>
    <t>Estudio Educación y Polìticas Publicas: Sistema de Monitoreo de los Estandares de Calidad en Educación inicial</t>
  </si>
  <si>
    <t>Realizar 3 estudios en Escuela Currículo y Pedagogía, Educación y Políticas Públicas y Cualificación Docente del componente de Cualificación, investigación e innovación docente: Comunidades de saber y de práctica pedagógica</t>
  </si>
  <si>
    <t>Estudio Escuela Curriculo y Pedagogía prácticas de evaluación componente 2</t>
  </si>
  <si>
    <t>Profesional especializado 222-06</t>
  </si>
  <si>
    <t>Estudio cualificación Docente: Transmedia Educativa</t>
  </si>
  <si>
    <t>Asesor 105-02</t>
  </si>
  <si>
    <t>Estudio cualificación Docente: Desarrollo de la estrategia del ser</t>
  </si>
  <si>
    <t>Profesional especializado 222-07</t>
  </si>
  <si>
    <t>Estudio Sistema de seguimiento a la política educativa distrital en los contextos escolares -Fase 2</t>
  </si>
  <si>
    <t>5. DISEÑOS</t>
  </si>
  <si>
    <t>Diseño del Sistema de seguimiento a la política educativa distrital en los contextos escolares - Fase 2.</t>
  </si>
  <si>
    <t>Definicion metodologíca y conceptual del componente 1</t>
  </si>
  <si>
    <t>Diseño de la Estrategia de cualificación, investigación e innovación docente: comunidades de saber y de práctica pedagógica - Fase 2</t>
  </si>
  <si>
    <t>Definicion metodologíca y conceptual del componente 2</t>
  </si>
  <si>
    <t>6. ESTRATEGÍAS</t>
  </si>
  <si>
    <t>Estudio de la  Estrategia de cualificación, investigación e innovación docente: comunidades de saber y de práctica pedagógica</t>
  </si>
  <si>
    <t>7. GESTIÓN DOCUMENTAL</t>
  </si>
  <si>
    <t>Realizar un diagnóstico documental</t>
  </si>
  <si>
    <t>Olga Lucia Bonilla - Profesional Especializado Gestión Documental</t>
  </si>
  <si>
    <t>Diagnóstico</t>
  </si>
  <si>
    <t xml:space="preserve">Ajustar del Programa de Gestión Documental - PGD </t>
  </si>
  <si>
    <t>Programa PGD</t>
  </si>
  <si>
    <t>Revisión y ajuste de dos (2) procedimientos existentes según  la norma técnica  NTD 001:2011</t>
  </si>
  <si>
    <t>Procedimientos ajustados</t>
  </si>
  <si>
    <t>Elaboración de las tablas de retención documental del IDEP con sus anexos</t>
  </si>
  <si>
    <t>Tablas de Retención elaboradas</t>
  </si>
  <si>
    <t>8. GESTIÓN CONTRACTUAL</t>
  </si>
  <si>
    <t>Atender el 100% de las solicitudes de contratación radicadas.</t>
  </si>
  <si>
    <t>Oficina Asesora Jurídica</t>
  </si>
  <si>
    <t>Demanda</t>
  </si>
  <si>
    <t>Minutas elaboradas</t>
  </si>
  <si>
    <t>Realizar Comités de Contratación.</t>
  </si>
  <si>
    <t>Comités realizados</t>
  </si>
  <si>
    <t>9. GESTIÓN JURIDICA</t>
  </si>
  <si>
    <t>Realizar Comités de Conciliación.</t>
  </si>
  <si>
    <t>Proyección y elaboración de respuestas a derechos de petición y requerimientos de Concejo y organismos de control.</t>
  </si>
  <si>
    <t>Respuesta a derechos de petición y solicitudes de información</t>
  </si>
  <si>
    <t>Contestación y sustanciación de procesos judiciales  (Activa - Pasiva).</t>
  </si>
  <si>
    <t>Respuesta a acciones de tutela / Actuaciones judiciales</t>
  </si>
  <si>
    <t>10. ATENCIÓN AL USUARIO</t>
  </si>
  <si>
    <t>Revisar y ajustar el mapa de  usuarios y partes interesadas del IDEP</t>
  </si>
  <si>
    <t>Usuarios y partes interesadas definidas</t>
  </si>
  <si>
    <t xml:space="preserve">Elaborar la estrategía de racionalización del OPA "Postulación publicación(es) de un artículo en la Revista Educación y Ciudad o en el Magazín Aula Urbana)" </t>
  </si>
  <si>
    <t>Oficina Asesora de Planeación -Subdirección Académica</t>
  </si>
  <si>
    <t xml:space="preserve">Estrategia </t>
  </si>
  <si>
    <t>Consolidar los resultados de la encuesta de  medición de la satisfacción y la identificación de necesidades y expectativas de los usuarios y analizar la información para la toma de decisiones.</t>
  </si>
  <si>
    <t>Informe</t>
  </si>
  <si>
    <t>Revisar y ajustar  el portafolio de servicios del IDEP</t>
  </si>
  <si>
    <t>Portafolio ajustado</t>
  </si>
  <si>
    <t>Realizar el reporte de atención de las  PQRS que se generen en el Instituto</t>
  </si>
  <si>
    <t>Bethy Blanco Sandoval-Auxiliar Administrativo</t>
  </si>
  <si>
    <t>Reportes</t>
  </si>
  <si>
    <t>Revisar el proceso "Atención al Usuario"</t>
  </si>
  <si>
    <t xml:space="preserve">Subdirección Administrativa, Financiera y de Control Disciplinario - Subdirección Académica </t>
  </si>
  <si>
    <t>Proceso ajustado</t>
  </si>
  <si>
    <t>Verificar y actualizar requerimientos de  la  Matriz 1712 de 2014 "Ley de Transparencia y Acceso a la Información"</t>
  </si>
  <si>
    <t>Matriz 1712</t>
  </si>
  <si>
    <t>Subdirección Administrativa, Financiera y de Control Disciplinario</t>
  </si>
  <si>
    <t>11. GESTIÓN DE RECURSOS FÍSICOS</t>
  </si>
  <si>
    <t xml:space="preserve">Sostenibilidad del SIG en el ámbito de los subsistemas de la Gestión Ambiental, seguridad y salud en el trabajo, y la Responsabilidad Social </t>
  </si>
  <si>
    <t>Coordinar y ejecutar las adquisiciones  de bienes y servicios del rubro de funcionamiento y demás gastos asociados a  Servicios Generales</t>
  </si>
  <si>
    <t>Lilia Amparo Correa Moreno - Profesional universitario Servicios Generales</t>
  </si>
  <si>
    <t>Contratos</t>
  </si>
  <si>
    <t>Administrar los inventarios (Plan de inventario finalizado 2016 y plan de inventario 2017) y almacén según la normatividad vigente y aplicativos del Instituto.</t>
  </si>
  <si>
    <t xml:space="preserve">Plan de Inventarios </t>
  </si>
  <si>
    <t>Elaborar los diferentes informes a entes internos y externos que se requieran según el propósito del cargo.</t>
  </si>
  <si>
    <t>Informes</t>
  </si>
  <si>
    <t xml:space="preserve">Revisar el proceso "Gestión de Recursos Fisicos" </t>
  </si>
  <si>
    <t xml:space="preserve">Seguimiento del Plan Integrado de Gestión Ambiental - PIGA  vigencia 2017.
</t>
  </si>
  <si>
    <t>Mario Sergio García -Referente PIGA</t>
  </si>
  <si>
    <t>PIGA</t>
  </si>
  <si>
    <t xml:space="preserve">Seguimiento al Plan de Acción para el aprovechamiento de residuos - PAI- ante la Unidad Administrativa Especial de Servicios Públicos  vigencia 2017
</t>
  </si>
  <si>
    <t>PAI</t>
  </si>
  <si>
    <t>12.  GESTIÓN TECNOLÓGICA</t>
  </si>
  <si>
    <t>Finalizar el Diagnóstico del Subsistema de Seguridad de la Información</t>
  </si>
  <si>
    <t>Área de Sistemas - Oficina Asesora de Planeación</t>
  </si>
  <si>
    <t>Formular el plan de acción del Subsistema de Seguridad de la Información</t>
  </si>
  <si>
    <t>Plan de Acción</t>
  </si>
  <si>
    <t>Revisar el proceso "Gestión Tecnológica"</t>
  </si>
  <si>
    <t>Realizar acciones de sensibilización, socialización y control para promover el uso adecuado y permanente de los dispositivos para el control de acceso biometrico</t>
  </si>
  <si>
    <t>Acciones</t>
  </si>
  <si>
    <t>13. GESTIÓN DEL TALENTO HUMANO</t>
  </si>
  <si>
    <t>Planear, formular, ejecutar y evaluar el PIC  de la vigencia 2017</t>
  </si>
  <si>
    <t>Nelba Faride Beltran  -Profesional Universitario Talento Humano</t>
  </si>
  <si>
    <t>PIC</t>
  </si>
  <si>
    <t>Planear, formular, ejecutar y evaluar el Plan de Bienestar e Incentivos 2017</t>
  </si>
  <si>
    <t>Plan de Bienestar</t>
  </si>
  <si>
    <t xml:space="preserve">Elaborar  e implementar  Programa de Seguridad y Salud en el trabajo </t>
  </si>
  <si>
    <t>Mario Sergio García -Referente SGSST</t>
  </si>
  <si>
    <t xml:space="preserve">Programa de Seguridad y Salud en el Trabajo </t>
  </si>
  <si>
    <t>Cumplir con el Plan de Inducción y reinducción</t>
  </si>
  <si>
    <t>Jornada Reinducción</t>
  </si>
  <si>
    <t xml:space="preserve">Realizar todas las actividades del procedimiento de liquidación de la nómina y parafiscales </t>
  </si>
  <si>
    <t>Nómina mensual</t>
  </si>
  <si>
    <t>Coordinar  el procedimiento de Evaluación del desempeño de funcionarios de carrera y en periodo de prueba</t>
  </si>
  <si>
    <t>Evaluación del Desempeño</t>
  </si>
  <si>
    <t>Gestionar  los requerimientos de recurso humano Bonos Pensionales, Certificaciones, informes interno y externos, Manuales de Funciones.</t>
  </si>
  <si>
    <t>Requerimientos</t>
  </si>
  <si>
    <t>Revisar el proceso "Gestión del Talento Humano"</t>
  </si>
  <si>
    <t>14. GESTIÓN FINANCIERA</t>
  </si>
  <si>
    <t>Administrar la ejecución presupuestal por medio del seguimiento, control y registro del (CDP, RP y Giro), al igual que las medidas de contingencia necesarias para garantizar la oportuna prestación de los servicios.</t>
  </si>
  <si>
    <t>Paulo Leguizamon Vargas - Profesional Especializado Presupuesto</t>
  </si>
  <si>
    <t>CDP / RP / Giros Presupuestales / Traslados Presupuestales.</t>
  </si>
  <si>
    <t>Reporte a internos y externos de  la programación, ejecución y cierre presupuestal.</t>
  </si>
  <si>
    <t>Coordinar el cierre presupuestal de la vigencia con las áreas tesoral, contable, supervisores de contratos y dependencias responsables de la información presupuestal.</t>
  </si>
  <si>
    <t>Proceso cierre presupuestal</t>
  </si>
  <si>
    <t>Coordinar actividades relacionadas con anteproyecto vigencia 2017</t>
  </si>
  <si>
    <t>Anteproyecto de Presupuesto</t>
  </si>
  <si>
    <t>Apoyo y consolidación en la elaboración del PAC anual y consolidación de la reprogramación del  PAC mensual, de acuerdo a la necesidades de los supervisores, realizando en el sistema SISPAC los respectivos ajustes.</t>
  </si>
  <si>
    <t>Juan Francisco Salcedo - Profesional EspecializadoTesorería</t>
  </si>
  <si>
    <t>PAC</t>
  </si>
  <si>
    <t>Pagos nómina, proveedores y  contratistas</t>
  </si>
  <si>
    <t>Ordenes de Pago</t>
  </si>
  <si>
    <t>Realizar  conciliaciones bancarias y conciliaciones de ingresos y de gastos.</t>
  </si>
  <si>
    <t>Conciliaciones</t>
  </si>
  <si>
    <t>Presentar informe indicadores financieros.</t>
  </si>
  <si>
    <t xml:space="preserve">Oswaldo Gómez Lozano - Profesional Especializado Contabilidad </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</si>
  <si>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</si>
  <si>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</si>
  <si>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</si>
  <si>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</si>
  <si>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</si>
  <si>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</si>
  <si>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Ejecutar las actividades de la vigencia 2017 del plan de acción para la implementación del nuevo marco normativo contable (NIIF) en el IDEP</t>
  </si>
  <si>
    <t xml:space="preserve">Plan de Acción </t>
  </si>
  <si>
    <t>Carlos German Plazas Bonilla-Subdirector Administrativo, Financiero y de Control Disciplinario</t>
  </si>
  <si>
    <t>Revisar el  proceso "Gestión Financiera"</t>
  </si>
  <si>
    <t>Reporte de información tributaria exógena</t>
  </si>
  <si>
    <t>Realizar el seguimiento y  conciliación de la informacion financiera entre áreas</t>
  </si>
  <si>
    <t>Abdonina Guevara Rodriguez -Técnico Operativo</t>
  </si>
  <si>
    <t>Reportes a través de correo electronico</t>
  </si>
  <si>
    <t>15. CONTROL INTERNO DISCIPLINARIO</t>
  </si>
  <si>
    <t xml:space="preserve">Elaborar y ejecutar el plan de acción del proceso "Control Interno Disciplinario" </t>
  </si>
  <si>
    <t>Plan de Acción Proceso</t>
  </si>
  <si>
    <t>16. EVALUACIÓN Y SEGUIMIENTO</t>
  </si>
  <si>
    <t>Ejecutar  las actividades derivadas de los ejercicios de Auditoría interna a los procesos, programadas para cada periodo por la OCI.</t>
  </si>
  <si>
    <t>Diana Karina Ruiz Perilla - Jefe Oficina de Control Interno</t>
  </si>
  <si>
    <t>Porcentaje</t>
  </si>
  <si>
    <t>Ejecutar  las actividades derivadas de los ejercicios de Auditoría especiales o eventuales, programadas para cada periodo por la OCI.</t>
  </si>
  <si>
    <t>Realizar las actividades del rol de asesoría y acompañamiento y el rol  relación con entes externos solicitadas a la OCI.</t>
  </si>
  <si>
    <t>Emitir y presentar los Informes a Entes de Control de acuerdo a los lineamientos normativos y legales vigentes.</t>
  </si>
  <si>
    <t>Realizar las actividades encaminadas al seguimiento de la administración de riesgos del IDEP y al fortalecimiento de la cultura del autocontrol.</t>
  </si>
  <si>
    <t>Realizar el seguimiento a los Planes de Mejoramiento de la entidad (por procesos y derivado de la Auditoría de Regularidad).</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</si>
  <si>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</si>
  <si>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</si>
  <si>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</si>
  <si>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</si>
  <si>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</si>
  <si>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</si>
  <si>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</si>
  <si>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</si>
  <si>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</si>
  <si>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PRIMER TRIMESTRE</t>
  </si>
  <si>
    <t>SEGUNDO TRIMESTRE</t>
  </si>
  <si>
    <t>TERCER TRIMESTRE</t>
  </si>
  <si>
    <t>CUARTO TRIMESTRE</t>
  </si>
  <si>
    <t>DEMANDA PRESENTADA EN EL AÑO</t>
  </si>
  <si>
    <t>Cumplir con los Lineamientos establecidos para la sostenibilidad del SIG.</t>
  </si>
  <si>
    <t>INSTITUTO PARA LA INVESTIGACIÓN EDUCATIVA Y EL DESARROLLO PEDAGÓGICO -IDEP</t>
  </si>
  <si>
    <t xml:space="preserve">FORMATO PLAN OPERATIVO ANUAL (POA) </t>
  </si>
  <si>
    <t>FT-DIP-02-08</t>
  </si>
  <si>
    <t>Versión: 3</t>
  </si>
  <si>
    <t>Fecha de Aprobación: 04/04/2016</t>
  </si>
  <si>
    <t>Pagina _de _</t>
  </si>
  <si>
    <t>Realizar seguimiento al plan de mejoramiento del  proceso "Divulgación y Comunicación"</t>
  </si>
  <si>
    <t xml:space="preserve">Realizar seguimiento al plan de mejoramiento del proceso MIC </t>
  </si>
  <si>
    <t>Estudio Escuela Currículo y Pedagogía: Monitoreo y seguimiento a las experiencias escolares asociadas a la línea estratégica del Plan Sectorial de Educación “Equipo por la Educación para el reencuentro, la Reconciliación y la Paz”</t>
  </si>
  <si>
    <t>Realizar seguimiento al plan de mejoramiento del  proceso "Estudios"</t>
  </si>
  <si>
    <t>Realizar seguimeinto al plan de mejoramiento del  proceso "Diseños"</t>
  </si>
  <si>
    <t>Realizar seguimiento al  plan de mejoramiento del  proceso "Estrategias"</t>
  </si>
  <si>
    <t>Realizar seguimiento al plan de mejoramiento del proceso "Gestión Documental"</t>
  </si>
  <si>
    <t>Realizar seguimiento al plan de mejoramiento del proceso "Gestión Contractual"</t>
  </si>
  <si>
    <t>Realizar seguimiento al plan de mejoramiento  del Proceso "GestIón de Recursos Fisicos"</t>
  </si>
  <si>
    <t>Realizar seguimiento al plan de mejoramiento del proceso "Gestión Tecnólogica"</t>
  </si>
  <si>
    <t>Realizar seguimiento al plan de mejoramiento del proceso "Gestión del Talento Humano"</t>
  </si>
  <si>
    <t>Realizar seguimiento al plan de mejoramiento del proceso "Gestión Financiera"</t>
  </si>
  <si>
    <t>Realizar seguimiento al  plan de mejoramiento del proceso DIP</t>
  </si>
  <si>
    <t>Se realizó seguimiento al plan de mejoramiento del proceso DIP,con corte 30 de junio de 2017</t>
  </si>
  <si>
    <t>Matriz Plan de Mejoramiento- Proceso DIP</t>
  </si>
  <si>
    <t>POA 2017</t>
  </si>
  <si>
    <t>Se consolidó el Plan Operativo Anual del Instituto y se realizó seguimiento con corte al 30 de junio de 2017</t>
  </si>
  <si>
    <t>Se formuló cronograma de anteproyecto de presupuesto 2018, que se ejecutará en el segundo semestre del año.</t>
  </si>
  <si>
    <t>Cronograma anteproyecto de presupuesto 2018</t>
  </si>
  <si>
    <t>Reportes PMR marzo, abril y mayo de  2017</t>
  </si>
  <si>
    <t>Se realizó seguimiento y se diligenció la  información correspondiente a indicadores (objetivos  y productos) y giros del Instituto en la herramienta Productos, Metas y Resultados-  PMR , para los meses de marzo, abril y mayo de 2017.</t>
  </si>
  <si>
    <t xml:space="preserve">Se realizó seguimiento al Plan de Acción corte marzo 31 de 2017 en el Cómite Directivo del 17 de abril, y corte: 31 de mayo en el Comité del 27 de junio. </t>
  </si>
  <si>
    <t>Actas comités directivos 17 de abril y 27 de junio de 2017</t>
  </si>
  <si>
    <t>Reporte SEGPLAN 1er Trimestre 2017</t>
  </si>
  <si>
    <t>En el mes de abril de 2017, se realizó seguimiento y diligenciamiento de  indicadores plan, metas del proyecto, actividades y presupuesto de inversión correspondiente al 1er  trimestre de 2017.</t>
  </si>
  <si>
    <t>El Informe de Gestión con corte: 30 de junio de 2017 se publicará el 11 de agsto de 2017.</t>
  </si>
  <si>
    <t>N.A</t>
  </si>
  <si>
    <t>No aplica para el trimestre</t>
  </si>
  <si>
    <t>Actas de Reunión
Magazín 106</t>
  </si>
  <si>
    <t>Correos Electrónicos
Página Web del IDEP</t>
  </si>
  <si>
    <t>Página Web del IDEP
Boletines Internos</t>
  </si>
  <si>
    <t>Actas de Reunión
Magazín 105</t>
  </si>
  <si>
    <t>Correos Electrónicos
Página Web del IDEP
Listados de asistencia</t>
  </si>
  <si>
    <t>Materiales del CVMEP 
Base de datos de consulta de usuarios correo electrónico centrodedocumentacion@idep.edu.co</t>
  </si>
  <si>
    <t xml:space="preserve"> se elaboró  el proceso de formación de docentes que hace uso del  Centro Virtual de Memoria en Educación y Pedagogía - CVMEP, en el cual se tiene en consideración las redes de maestros y maestras. La propuesta se centra en la “Visibilización del lugar de la mujer en el magisterio”, a la fechya se han llevado a cabo tres sesiones de formación y la primera itinerancia por la ciudad.
Aunado a  lo anterior, se ha realizado el acopio inicial de los materiales en formato digital y en físico, utilizados en las cuatro  (4) jornadas de la memoria de la pedagogía en Bogotá y se procedió a su verificación y organización. Así como los ajustes y adecuaciones necesarias en el CVMEP para el proceso de formación y el alojamiento del material de las jornadas de las memorias en el sitio.
Se atendieron 144 Solicitud de Información en el Centro de Documentación por los diferentes canales de comunicación del IDEP</t>
  </si>
  <si>
    <t>http://www.idep.edu.co/premio/</t>
  </si>
  <si>
    <t xml:space="preserve">Las tareas desarrolladas en la actividad de Reconocimiento docente aportan al  componente misional 2 del Instituto a saber: “Estrategia de cualificación, investigación e innovación docente: comunidades de saber y de práctica pedagógica” en tanto a través del apoyo a la participación de los docentes en los eventos aprobados por la SED para el primer semestre de 2017, se ha propiciado un espacio para el encuentro de saberes, intercambio de experiencias y construcción permanente del saber pedagógico de maestros, maestras y directivos docentes, el cual es parte del propósito central de dicho componente.
Se dio apertura a la convocatoria del premio a la investigación e innovación educativa 2017, para lo cual entró en funcionamiento el micrositio diseñado para el Premio en la dirección www.idep.edu.co/premio, en él se encuentra toda la información referida a la convocatoria 2017, las publicaciones hechas de las experiencias ganadoras en las anteriores versiones del premio, dos libros de estado del arte del premio y las cartillas con las propuestas presentadas y habilitadas en cada una de las dos modalidades en las convocatorias 2014, 2015 y 2016 y el marco legal del premio entre otros. Previo a la publicación se hizo el ajuste de la cartilla de orientaciones del premio y la estructuración del formulario de inscripción a los que se puede acceder a través del micrositio.
De igual manera en el proceso de apoyo a la participación de docentes en eventos culturales y académicos se construyó la ruta de apoyo a los docentes, la cual se encuentra en proceso de documentación; se proyectaron los criterios de selección de docentes, así como los formatos a emplear para el acta de compromiso de docentes apoyados e informe de participación, que se encuentran en proceso de aprobación por parte de la SED. Teniendo en cuenta el trabajo adelantado por la Dirección de Formación de Docentes e Innovaciones pedagógicas de la SED en la definición de eventos a apoyar, la convocatoria realizada a los docentes y la selección hecha, se apoyó la participación de docentes en el 13° Congreso Nacional de Lectura: “Iguales pero diversos” y en el III Encuentro Nacional de Historia Oral y memoria: “Usos, construcciones y aportes para la paz” II Encuentro Distrital de experiencias de historia oral: “Archivos, historias de vida, memorias e identidades”.
</t>
  </si>
  <si>
    <t>https://docs.google.com/spreadsheets/d/1VqxO29VmdMJCz_dpDgacMJ2ePLC0ZdIW21Fh9ALGOCk/edit#gid=1925683946</t>
  </si>
  <si>
    <t xml:space="preserve">Se realizó cubrimiento informativo en los eventos académicos e institucionales realizados por el IDEP difundiendo información a través de sus canales digitales. 
Se actualizó con nuevo diseño y nuevos contenidos los boletines interno, externo y de prensa, como medios de difusión de las actividades de la entidad.
Se han publicado 7 boletines internos que entre otras, pretenden entregar información oportuna del componente a los funcionarios del instituto.
De igual manera se han gestionado 4 boletines externos que dan cuenta a la ciudadanía en general de las actividades que el IDEP realiza en el marco de la política educativa distrital.
</t>
  </si>
  <si>
    <t xml:space="preserve">Se han adelantado actividades como: la acciones de presencia institucional en todos los colegios oficiales de la ciudad; se han generado mecanismos de comunicación masiva a través de correo electrónico, se ha actualizado la página Web brindando a públicos de todas las latitudes información sobre los desarrollos institucionales, para el posicionamiento y fortalecimiento institucional en los ámbitos local, distrital y regional e internacional.
El IDEP participó en la Feria del Libro de Bogotá dando a conocer sus publicaciones y entregando ejemplares a los interesados de la comunidad académica, contando con la asistencia de 1102 participantes en su Stand.. </t>
  </si>
  <si>
    <t>Se realizó trabajo editorial para la producción de la revista No. 31, cuyo monográfico abordará el tema de la Innovación educativa y pedagógica, en este trabajo se ha adelantado: el cierre de convocatoria;  la revisión artículos recibidos; la convocatoria y recepción de artículos de académicos expertos, el proceso de evaluación y preparación editorial, así como el adelanto en el diseño del monográfico.
Se definió por parte del Comité Editorial de la Revista el  tema monográfico para la edición  34 (primer semestre de 2018) prevista para abordar temas relacionados con las  políticas públicas educativas y conocimiento (prevista para este Componente), trabajo con editor académico invitado, preparación de convocatoria, apertura de esta, e inicio de la invitación para  la presentación de artículos por parte de académicos. 
Se realizaron las gestiones para la presentación de la publicación en agencias de indexación, entre estas Google Metrics y Publindex, además de hacer seguimiento en bases de datos de indexación como: Latindex, Ulrich’s, E revist@s, Iresie, Dialnet, Actualidad Iberoamericana, Donde lo público, Credi, Clase, Worldcat, Rebiun.
Se editó, diseñó e imprimió del Magazín Aula Urbana 105. Comunidades de saber y práctica pedagógica, en el que se destacan artículos  que dan cuenta de los desarrollos en el quehacer misional del IDEP y del componente, entre ellos los proyectos y avances del componente, las voces de académicos y/o docentes vinculados a los proyectos, experiencias de maestros. De igual manera, se da espacio a la presentación de algunos avances de proyectos del Componente 1, novedades editorial, se promociona el Premio a la investigación, y los servicios IDEP. Este número del Magazín fue publicado y se adelantó su difusión a través de medios y canales institucionales.
Durante el primer semestre para la producción de libros se adelantaron gestiones precontractuales y contractuales para la edición y diseño, y para la impresión de publicación. 
Los avances durante el semestre contemplan la definición por parte del Comité Académico de los títulos a publicar: Título Premio a la investigación e innovación educativa 2016 (experiencias ganadora); Título Experiencias de acompañamiento in situ 2016 (escritas por docentes) y Título Ambientes de aprendizaje (resultados del proyecto). En este lapso inició la preparación y revisión por parte de los autores y académicos del Componente de los dos títulos a publicar, así como la edición. Durante el segundo semestre empezará la edición del tercer título, y culminará el diseño e impresión, así como difusión de los títulos.  De otro lado, se adelantó la impresión del Título La formación de los maestros: el oficio del IDEP. Sistematización de la experiencia institucional en formación docente, 1999-2013</t>
  </si>
  <si>
    <t>Para el posicionamiento y fortalecimiento institucional en los ámbitos local, distrital y regional e internacional, se han adelantado actividades como: acciones de presencia institucional en todos los colegios oficiales de la ciudad; se han generado mecanismos de comunicación masiva a través de correo electrónico, se ha actualizado la página Web brindando a públicos de todas las latitudes información sobre los desarrollos institucionales.
Para brindar información actual y oportuna se han fortalecido y articulado los canales de comunicación impresa, audiovisual y digital de Instituto.</t>
  </si>
  <si>
    <t xml:space="preserve">Se adelantó la definición por parte del Comité Editorial de la Revista del  tema monográfico para la edición  33 (segundo semestre de 2017), prevista para abordar el tema de políticas públicas educativas y conocimiento (prevista para este Componente), se trabajo con  el editor académico invitado, preparación de convocatoria, apertura de esta, e inicio de la invitación para  la presentación de artículos por parte de académicos.  Se ha definido además tema para la edición No. 34 (primer semestre de 2018).   
Se realizaron gestiones para la presentación de la publicación de la revista en agencias de indexación, entre estas Google Metrics y Publindex, además de hacer seguimiento en bases de datos de indexación como: Latindex, Ulrich’s, E revist@s, Iresie, Dialnet, Actualidad Iberoamericana, Donde lo público, Credi, Clase, Worldcat, Rebiun.
Se adelantó la publicación del Magazín Aula Urbana 106. Escenarios para pensar las políticas públicas educativas desde el seguimiento y la investigación. En este número se destacan los desarrollos teóricos y metodológicos del Componente con miras a dar cuenta a los lectores de la publicación de lo que implica pensar las apuestas de seguimiento a las políticas públicas educativas. En este sentido, los artículos muestras desarrollos teóricos, apuestas metodológicos, perspectivas críticas en entrevistas, apuestas dadas en otros escenarios para el abordaje del tema. Igualmente, se incluyen contenidos que dan cuenta de la política distrital de cualificación docente y de temas relacionados con el convenio SED- IDEP.  Se da también espacio a la presentación de algunos avances de proyectos del Componente 2.  Este número del Magazín fue publicado y se adelantó su difusión a través de medios y canales institucionales.
Para la producción de libros se adelantaron durante el primer semestre gestiones precontractuales y contractuales para la edición y diseño, de un lado, y para la impresión,de otro. Para la actividad se ha adelantado en el Comité Académico la definición e inicio de la preparación y revisión por parte de los autores y académicos del Componente de los dos títulos a publicar, cuya labor editorial iniciará durante el segundo semestre de 2017. </t>
  </si>
  <si>
    <t xml:space="preserve">Se realizó cubrimiento informativo en los eventos académicos e institucionales realizados por el IDEP difundiendo información a través de sus canales digitales. 
Se actualizó con nuevo diseño y nuevos contenidos los boletines interno, externo y de prensa, como medios de difusión de las actividades de la entidad.
Se han publicado 7 boletines internos que entre otras, pretenden entregar información oportuna del componente a los funcionarios del Instituto.
De igual manera se han gestionado 4 boletines externos que dan cuenta a la ciudadanía en general de las actividades que el IDEP realiza en el marco de la política educativa distrital.
</t>
  </si>
  <si>
    <t>Se modifica la programación del estudio teniendo en cuenta la programación en la que se realizará el estudio</t>
  </si>
  <si>
    <t>Se modifica la programación del estudio teniendo en cuenta la programación de la ficha</t>
  </si>
  <si>
    <t xml:space="preserve">Soporte en los  expedientes contractuales Nros.56, 66, 74, 75, 76, 88 de 2017 </t>
  </si>
  <si>
    <t>Se inició la fase de elaboración del marco de referencia y las bases conceptuales para los procesos cuantitativos y cualitativos y para ello se realizaron las siguientes actividades:  1. Acopio  de información  preliminar para el estudio,  2. Definición del  ámbito  y alcances específicos  del estudio, y  3. Solicitud, revisión y análisis preliminar de datos estadísticos  de diferentes fuentes secundarias relacionadas con temas de sexualidad.</t>
  </si>
  <si>
    <t xml:space="preserve">Se llevaron a cabo actividades que aportaron en el avance de las fases de formulación del proyecto y del sistema de monitoreo y a la definición y ajuste de los instrumentos. Acorde con lo anterior, se conformó el equipo de trabajo del estudio quien a su vez elaboró la ruta metodológica para la ejecución del proyecto y el plan de trabajo del mismo. Igualmente se avanzó en la formulación del documento base del sistema de monitoreo y se trabajó conjuntamente con el equipo técnico de educación inicial de la Secretaría de Educación Distrital en la revisión y validación de las condiciones de calidad para cada uno de los componentes que harán parte de dicho sistema y que permitirá ajustar la ficha de registro individual de las IED y complementarla con técnicas de indagación cualitativa. Los componentes mencionados se relacionan a continuación:
• Ambientes educativos y protectores.
• Familia, comunidad y redes.
• Proceso pedagógico.
• Salud y Nutrición.
• Talento Humano.
• Administrativo y de gestión. 
Así mismo, se elaboró la ruta metodológica de la estrategia operativa, comunicativa y de movilización social que se desarrollará con las IED que fueron escogidas para participar en la aplicación del sistema de monitoreo.
</t>
  </si>
  <si>
    <t xml:space="preserve">Informe de actividades y Producto No. 1 con radicado No. 000627 del 24 de mayo de 2017, que puede ser consultado en el expediente del Contrato No. 063 de 2017.
Informe de actividades y Producto No. 1 con radicado No. 000641 del 26 de mayo de 2017, que puede ser consultado en el expediente del Contrato No. 062 de 2017.
Informe de actividades y Producto No. 1 con radicado No. 000620 del 23 de mayo de 2017, que puede ser consultado en el expediente del Contrato No. 061 de 2017.
Informe de actividades y Producto No. 1 con radicado No. 000630 del 24 de mayo de 2017, que puede ser consultado en el expediente del Contrato No. 065 de 2017.
Informe de actividades y Producto No. 1 con radicado No. 000629 del 24 de mayo de 2017, que puede ser consultado en el expediente del Contrato No. 067 de 2017
Informe de actividades y Producto No. 1 con radicado No. 000773 del 27 de junio de 2017, que puede ser consultado en el expediente del Contrato No. 092 de 2017.
Primer informe de actividades con radicado No. 000641 del 19 de mayo de 2017.
Segundo informe de actividades con radicado No. 000776 del 27 de junio de 2017.
</t>
  </si>
  <si>
    <t xml:space="preserve">Informe de actividades No. 1 y 2  con CD radicados con el  No. 000592 del 18 de Mayo 2017 y  No.000737 del 21 de Junio del 2017 que reposan en la carpeta de la contratista.
Informe de actividades No.1 y  producto No.1    con  CD, radicado  con el  No. 000580 de fecha  16/05/2017 que reposan en la carpeta del contratista
Informe de actividades No.1 y producto No.1 con  CD, radicado  con el  No. 000577  de fecha  16/05/2017 que reposan en la carpeta de la contratista.
Informe de actividades No. 1 y producto No. 1 con  CD, radicado  con el  No. 000579  de fecha  16/05/2017 que reposan en la carpeta del contratista.
Informe de actividades No.1 y producto No.1 con  CD, radicado  con el  No. 000586  de fecha  16/05/2017 que reposan en la carpeta del contratista.
Informe de actividades  No.1 y producto No.1 con  CD, radicado  con el  No. 000617 de fecha  22 /05/2017que reposan en la carpeta de la institución educativa. </t>
  </si>
  <si>
    <t xml:space="preserve">Se ajustó la línea base elaborada en la vigencia 2016. 
Se elaboró un documento con la  ruta de trabajo para  la propuesta de  creación de una RED de Instituciones por la Evaluación en el Distrito Capital.
Se estableció la ruta de trabajo para la propuesta  de  contenidos conceptuales y metodologías de los escenarios de encuentro e interacción entre las entidades, instituciones, directivos y docentes participantes en el estudio sobre prácticas de evaluación en el distrito capital.
Se definió  la  ruta de trabajo para la realización de la caracterización, sistematización y análisis de buenas prácticas de evaluación,  así como el levantamiento de información para la línea de base sobre prácticas de evaluación en todas las instituciones oficiales del distrito capital  y los sistemas de evaluación institucional sobresalientes de IED premiadas en PEGI.
Elaboración, ajuste y validación  de los  instrumentos:
•  para exploración de las buenas prácticas en las  383 IED
•   La aplicación de la línea base  en las  prácticas de evaluación encontradas en la 383 IDE.
Realización  de la propuesta  de las  herramientas virtuales que constituyen el apoyo tecnológico al estudio sobre prácticas de evaluación.
</t>
  </si>
  <si>
    <t xml:space="preserve">Expediente contractual 081-2017 </t>
  </si>
  <si>
    <t>Se realizó un avance en la definición de la ruta metodológica de la investigación y la formación, diseño de la investigación participativa y contenidos de la formación.</t>
  </si>
  <si>
    <t>Expedientes contractuales Nros. 054 y 055 de 2017</t>
  </si>
  <si>
    <t>Se ha avanzado en la elaboración de los referentes conceptuales, metodológicos técnicos y pedagógicos en términos de revisión de literatura, realización de entrevistas y actividades de consulta como el Grupo Focal con expertos en educación y en desarrollo personal</t>
  </si>
  <si>
    <t>Expedientes contractuales Nros. 008, 014, 015,016 y 020 de 2017</t>
  </si>
  <si>
    <t xml:space="preserve">se ha avanzado en el ajuste del sistema categorial que orienta la indagación y en particular la construcción de instrumentos, a partir del análisis del documento que plantea las bases del Plan Sectorial de Educación, las consultas a los profesionales responsables en las diferentes unidades de la SED y la revisión de la documentación generada en las Direcciones de la misma acerca de cada uno de los proyectos de inversión y los programas a implementar en los colegios de la ciudad. Igualmente se han establecido los ejercicios técnicos a ser utilizados en la consulta a fuentes primarias, a saber, encuesta, entrevistas, grupos focales, y cartografías sociales. Asimismo la muestra específica para la aplicación de la encuesta y los colegios seleccionados de acuerdo con los criterios establecidos para la indagación cualitativa; la validación de instrumentos con el equipo del Sistema, la preparación del pilotaje de instrumentos y el diseño específico de la estrategia operativa de la recolección de información primaria y secundaria. Se avanzó en el análisis documental de la producción académica de la SED y en el ajuste de la estrategia comunicativa a partir de la revisión de la herramienta de soporte (micrositio). Se realizaron 17 sesiones del Seminario del Equipo del Sistema, se participó en 5 sesiones de la Mesa de Lectura e Interpretación y se entregaron los diferentes productos planteados. 
Finalmente, en cuanto a la Metodología de Evaluación de Impacto, al mes de junio el avance del trabajo desarrollado se resume en: definición de la ruta para el trabajo de campo y análisis de resultados al proyecto “La escuela y la ciudad: una mirada desde los derechos de los niños, niñas y jóvenes de los colegios distritales de Bogotá, D.C., la definición de instrumentos de aplicación, la definición de la muestra de instituciones e investigadores para la realización del trabajo de campo e inició del trabajo de campo (realización de dos entrevistas a profundidad y tres grupos focales). No se ha podido continuar con el trabajo de campo en los colegios debido al paro de maestros.
</t>
  </si>
  <si>
    <t>Expediente contractual Nro 18 de 2017</t>
  </si>
  <si>
    <t>Se ha avanzado en la construcción de referentes conceptuales, metodológicos, técnicos e instrumentales; los aportes a la construcción del sistema categorial de indagación; el establecimiento de los campos de seguimiento como endógeno y exógeno y las dimensiones del mismo, como descriptivo, analítico, interpretativo, comprensivo y crítico. Asimismo en la revisión de los contextos de política en el marco latinoamericano, nacional y distrital, que dan lugar a procesos de seguimiento y evaluación de política educativa, y de las tendencias de la corriente principal y alternativas del análisis político, para darle un contexto referencial al Sistema. Se realizaron 5 sesiones de la Mesa de Lectura e Interpretación, dedicada al acompañamiento en los procesos de ajuste del Sistema y de análisis y retroalimentación al avance del trabajo del equipo, y se entregaron los diferentes productos planteados.</t>
  </si>
  <si>
    <t xml:space="preserve">Expediente contractual 037-2017 </t>
  </si>
  <si>
    <t>Se encuentra establecida la ruta conceptual y metodológica del diseño. Adicionalmente, se ha avanzado en la  conceptualización y fundamentación metodológica de la estrategia, a través de sesiones de trabajo con el investigador y el equipo del IDEP.</t>
  </si>
  <si>
    <t>Carpetas contractuales 003, 009, 010, 011, 046, 0,53, 0,57, 0,58, 0,59, 0,77 y 094 de 2017</t>
  </si>
  <si>
    <t>http://www.idep.edu.co/sites/default/files/Mapa%20de%20Usuarios%20y%20Partes%20Interesadas_V1.pdf#overlay-context=content/subsistemas-sig%3Fq%3Dcontent/subsistemas-sig</t>
  </si>
  <si>
    <t>Se revisió y ajusto el mapa de usuarios y partes interesadas</t>
  </si>
  <si>
    <t>Informe de encuestas</t>
  </si>
  <si>
    <t>Se consolidaaron los resultados de la encuesta de  medición de la satisfacción y la identificación de necesidades y expectativas de los usuarios y se realizó el repectivo análisis</t>
  </si>
  <si>
    <t>Brochure</t>
  </si>
  <si>
    <t>Se revisó y se ajustó el portafolio de servicios incluyendo la actualización de la plataforma estratégica del IDEP</t>
  </si>
  <si>
    <t>Listados de Asistencia - Borradores de Procedimientos y formatos</t>
  </si>
  <si>
    <t>Se realizó la revisión de las encuestas y herramientas incluidas en el proceso de atención al usuario, igualmente se revisaron los procedimientos PRO-AU-10-01 Identificación de necesidades y expectativas PRO-AU-10-02 Seguimiento y medición de satisfacción de usuarios</t>
  </si>
  <si>
    <t>La OAP realizó la solicitud de seguimiento a los indicadores de gestión a través de correso electrónico a todas las dependencias de la Entidad y las hojas de vida de indicadores pueden ser consultadas en el siguiente LINK - Maloca Aula SIG, con la información de seguimiento del segundo trimestre con corte a 30 de junio de 2017:
http://www.idep.edu.co/?q=content/indicadores-de-gesti%C3%B3n</t>
  </si>
  <si>
    <t xml:space="preserve">Para el segundo trimestre de 2017 se realizó la gestión de seguimiento a los indicadores de gestión de toda la Entidad, con corte a 30 de junio de 2017 generando el consolidado del cuadro de mando integral - CMI con las cifras consolidadas de gestión para cada uno de los indicadores establecidos en el Instituto.  </t>
  </si>
  <si>
    <t>Actas de las reuniones de sensibilización y acompañamiento en la revisión y actualización de la documentación del Sistema Integrado de Gestión - SIG.</t>
  </si>
  <si>
    <t>Acta de Comité SIG No 3 del 28 de junio de 2017
Información y actas de reunión con equipo y profesionales de la Subdirección Académica</t>
  </si>
  <si>
    <t>Seguimiento realizado al plan de mejoramiento por procesos en Google Drive de acuerdo con los parametros impartidos por la OCI y el procedimiento establecido para tal fin</t>
  </si>
  <si>
    <t>Se da cumplimiento a las acciones establecidas en el plan de mejoramiento por procesos para el segundo trimeste de 2017 de conformidad el plan de gerencial del SIG y el plan de acción del proceso MIC</t>
  </si>
  <si>
    <t>Carpeta con CDP, CRP, Giros Presupuestales y Traslados efectuados</t>
  </si>
  <si>
    <t>Se tramitaron en los dos sistemas de información la totalidad de cdp, crp, giros y traslados solicitados por la entidad</t>
  </si>
  <si>
    <t>Copia de oficio remitido a la dependencia</t>
  </si>
  <si>
    <t>Se remitieron la totalidad de informes requeridos en el trimestre . Se incrementan en dos (2) los informes al cierre de semestre por cuanto se requieren entregar informes de gestión a la SHD y Contraloría General.</t>
  </si>
  <si>
    <t>Carpeta Reservas Presupuestales</t>
  </si>
  <si>
    <t>Se vienen realizando controles en el manejo de reservas presupuestales como insumo para el cierre de vigencia, dando alertas sobre saldos que requieren liquidación y devolución de los recursos a la Tesorería Distrital. Se recibe circular 004 de 2017, relacionada con la Guia para ejecución, seguimiento y cierre presupuestal y programación presupuestal vigencia 2018 y se socializan reuniones para entrega de informes relacionados con lo solicitado en dicha circular.</t>
  </si>
  <si>
    <t>Archivos de la Dirección Distrital de Presupuesto</t>
  </si>
  <si>
    <t>Se recibió e informó Circular 004 del 15 de junio de 2017 expedida por la Dirección Distrital de Hacienda que informa los lineamientos a tener en cuenta en la programación presupuestal de la vigencia 2018. se inicia procedimiento d eentrega d einformes relacionados con funcionamiento (nómina, gastos generales), con fechas para entrega al mes de agosto de 2017.</t>
  </si>
  <si>
    <t>De acuerdo al número de informes enviados, fue necesario modificar la programación. Para el segundo trimestre aumento a 38 porque se enviaron informes de gestión a la SHD y Contraloría General</t>
  </si>
  <si>
    <t xml:space="preserve">Se realizó seguimiento al Plan de Adquisiciones en los Comités Directivos del 7 y 23 de abril, 02, 15 y 30 de mayo,  y 09 y 24 de junio de 2017  </t>
  </si>
  <si>
    <t xml:space="preserve">Actas de Comité Directivo 17 y 23 de abril, 02, 15 y 30 de mayo y 09 y 24 de junio de 2017 </t>
  </si>
  <si>
    <t>Expedientes contractuales
Contratos suscritos</t>
  </si>
  <si>
    <t>Actas de reunión</t>
  </si>
  <si>
    <t>Plan de mejoramiento</t>
  </si>
  <si>
    <t>Sistema administrativo y financiero - SIAFI.</t>
  </si>
  <si>
    <t>En el segundo trimestre del año 2017, la Oficina Asesora Jurídica dió respuesta a  27 derechos de petición, atendiendo así con todas las solicitudes de información allegadas.</t>
  </si>
  <si>
    <t>Actas de reunión - comité de conciliación
Expediente del proceso</t>
  </si>
  <si>
    <t>En el segundo trimestre del año 2017, la Oficina Asesora Jurídica atendió un total de 54 solicitudes de contratación, cumpliendo así con todos los requerimientos solicitados por las demás dependencias de la entidad.</t>
  </si>
  <si>
    <r>
      <t xml:space="preserve">En el segundo trimestre del año 2017, la Oficina Asesora Jurídica celebró 3 comités de contratación, cumpliendo con el cronograma establecido asi:
</t>
    </r>
    <r>
      <rPr>
        <b/>
        <sz val="8"/>
        <rFont val="Arial"/>
        <family val="2"/>
      </rPr>
      <t xml:space="preserve">Abril: </t>
    </r>
    <r>
      <rPr>
        <sz val="8"/>
        <rFont val="Arial"/>
        <family val="2"/>
      </rPr>
      <t>Acta No. 05 de fecha 05 de abril de 2017.</t>
    </r>
    <r>
      <rPr>
        <b/>
        <sz val="8"/>
        <rFont val="Arial"/>
        <family val="2"/>
      </rPr>
      <t xml:space="preserve">
Mayo: </t>
    </r>
    <r>
      <rPr>
        <sz val="8"/>
        <rFont val="Arial"/>
        <family val="2"/>
      </rPr>
      <t>Acta No. 06  de fecha 09 de mayo de 2017.</t>
    </r>
    <r>
      <rPr>
        <b/>
        <sz val="8"/>
        <rFont val="Arial"/>
        <family val="2"/>
      </rPr>
      <t xml:space="preserve">
Junio: </t>
    </r>
    <r>
      <rPr>
        <sz val="8"/>
        <rFont val="Arial"/>
        <family val="2"/>
      </rPr>
      <t>Acta No. 07 de fecha 09 de junio de 2017.</t>
    </r>
  </si>
  <si>
    <r>
      <t xml:space="preserve">En el segundo trimestre del año 2017, la Oficina Asesora Jurídica celebró 6 comités de contratación, cumpliendo con el cronograma establecido asi:
</t>
    </r>
    <r>
      <rPr>
        <b/>
        <sz val="8"/>
        <rFont val="Arial"/>
        <family val="2"/>
      </rPr>
      <t xml:space="preserve">Abril: </t>
    </r>
    <r>
      <rPr>
        <sz val="8"/>
        <rFont val="Arial"/>
        <family val="2"/>
      </rPr>
      <t xml:space="preserve">Acta No. 06 del 05 de abril de 2017 y Acta No. 07 del 27 de abril de 2017. </t>
    </r>
    <r>
      <rPr>
        <b/>
        <sz val="8"/>
        <rFont val="Arial"/>
        <family val="2"/>
      </rPr>
      <t xml:space="preserve">
Mayo: </t>
    </r>
    <r>
      <rPr>
        <sz val="8"/>
        <rFont val="Arial"/>
        <family val="2"/>
      </rPr>
      <t>Acta No. 08 del 09 de mayo de 2017 y Acta No. 09 del 31 de mayo de 2017.</t>
    </r>
    <r>
      <rPr>
        <b/>
        <sz val="8"/>
        <rFont val="Arial"/>
        <family val="2"/>
      </rPr>
      <t xml:space="preserve">
Junio: </t>
    </r>
    <r>
      <rPr>
        <sz val="8"/>
        <rFont val="Arial"/>
        <family val="2"/>
      </rPr>
      <t>Acta No. 10 del 09 de junio de 2017  y Acta No. 11 del 28 de junio de 2017.</t>
    </r>
  </si>
  <si>
    <t xml:space="preserve">1. Se remitó en el mes de mayo por parte del IDEP con destino a la entidad bancaria CityBank, el oficio emitido por el Juzgado en donde da respuesta a  las preguntas realizadas por el banco con relación a los datos generales del proceso contra María Magdalena Granes Morales.
2. Se otorgó poder poder por parte de la directora del IDEP, para llevar acabo la representación judicial frente a la demanda de nulidad simple interpuesta por el señor Predro Emilio Rodríguez.
3. El dia 1 de junio de 2017 se procedió a dar respuesta frente a la medida provisional ordenada por el Concejo de Estado dentro de la demanda de nulidad simple  interpuesta por el señor Pedro Eilio Rodríguez.
</t>
  </si>
  <si>
    <t>Seguimiento  a la matriz de cumplimiento.</t>
  </si>
  <si>
    <t xml:space="preserve">En el mes de mayo de 2017, la OAJ solició a publicación del informe de defensa judicial actualizado, el normograma, la normatividad de orden territorial y actualizó la normatividad interna de la entidad (circulares y resoluciones internas).
</t>
  </si>
  <si>
    <t>Programa de Auditorías de la Vigencia 2017, Informes de Auditorías y actividades de Evaluación Independiente Expedientes de gestión de la Oficina de Control Interno y expediente digital en carpeta compartida de la OCI.</t>
  </si>
  <si>
    <t>Expedientes de gestión de la Oficina de Control Interno y expediente digital en carpeta compartida de la OCI.</t>
  </si>
  <si>
    <t>Expedientes de gestión de la Oficina de Control Interno, y expediente digital en carpeta compartida de la OCI.</t>
  </si>
  <si>
    <r>
      <t xml:space="preserve">En aras de dinamizar los ejercicios de auditoría, en Acta de reunión No. 3 y No. 4 del Comité del Sistema Integrado de Gestión y de Control Interno, fué aprobada la modificación del cronograma de auditorías; esto teniendo en cuenta, algunos requerimientos sobre extensión de plazo en la realización de plan de mejoramiento y para alternar espacios donde el lider que es responsable de varios procesos  pueda llevar a feliz término el análisis y definicion de mejoras que involucren referentes de distintas dependencias requeridos en el ciclo de mejoramiento.
Se desarrollaron las siguientes actividades en el Marco del Programa de Auditorías vigencia 2017, relacionadas con las auditorías internas a los procesos:
</t>
    </r>
    <r>
      <rPr>
        <b/>
        <sz val="8"/>
        <rFont val="Arial"/>
        <family val="2"/>
      </rPr>
      <t>1.</t>
    </r>
    <r>
      <rPr>
        <sz val="8"/>
        <rFont val="Arial"/>
        <family val="2"/>
      </rPr>
      <t xml:space="preserve"> Desarrollo y entrega del Informe Preliminar de la Auditoría del Proceso de Gestión Contractual. 31/05/2017
</t>
    </r>
    <r>
      <rPr>
        <b/>
        <sz val="8"/>
        <rFont val="Arial"/>
        <family val="2"/>
      </rPr>
      <t>2.</t>
    </r>
    <r>
      <rPr>
        <sz val="8"/>
        <rFont val="Arial"/>
        <family val="2"/>
      </rPr>
      <t xml:space="preserve"> Desarrollo y entrega del Informe Final de la Auditoría del Proceso de Gestión Contractual (Respuesta a observaciones realizadas por el líder del proceso y ajuste de instrumentos). 16/06/2017.
</t>
    </r>
    <r>
      <rPr>
        <b/>
        <sz val="8"/>
        <rFont val="Arial"/>
        <family val="2"/>
      </rPr>
      <t xml:space="preserve">3. </t>
    </r>
    <r>
      <rPr>
        <sz val="8"/>
        <rFont val="Arial"/>
        <family val="2"/>
      </rPr>
      <t xml:space="preserve">Apertura y desarrollo de la Auditoría del Proceso de Gestión Financiera. 06/04/2017.
</t>
    </r>
    <r>
      <rPr>
        <b/>
        <sz val="8"/>
        <rFont val="Arial"/>
        <family val="2"/>
      </rPr>
      <t>4.</t>
    </r>
    <r>
      <rPr>
        <sz val="8"/>
        <rFont val="Arial"/>
        <family val="2"/>
      </rPr>
      <t xml:space="preserve"> Desarrollo y entrega del Informe Preliminar de la Auditoría del Proceso de Gestión Financiera. 27/06/2017.
</t>
    </r>
    <r>
      <rPr>
        <b/>
        <sz val="8"/>
        <rFont val="Arial"/>
        <family val="2"/>
      </rPr>
      <t>5.</t>
    </r>
    <r>
      <rPr>
        <sz val="8"/>
        <rFont val="Arial"/>
        <family val="2"/>
      </rPr>
      <t xml:space="preserve"> Apertura y desarrollo de la Auditoría del Proceso de Gestión de Recursos Físicos. 19/05/2017
</t>
    </r>
    <r>
      <rPr>
        <b/>
        <sz val="8"/>
        <rFont val="Arial"/>
        <family val="2"/>
      </rPr>
      <t>6.</t>
    </r>
    <r>
      <rPr>
        <sz val="8"/>
        <rFont val="Arial"/>
        <family val="2"/>
      </rPr>
      <t xml:space="preserve"> Apertura de la Auditoría del Proceso de Gestión del Talento Humano. 27/06/2017. 
</t>
    </r>
    <r>
      <rPr>
        <b/>
        <sz val="8"/>
        <rFont val="Arial"/>
        <family val="2"/>
      </rPr>
      <t>TOTAL:</t>
    </r>
    <r>
      <rPr>
        <sz val="8"/>
        <rFont val="Arial"/>
        <family val="2"/>
      </rPr>
      <t xml:space="preserve"> </t>
    </r>
    <r>
      <rPr>
        <b/>
        <sz val="9"/>
        <rFont val="Arial"/>
        <family val="2"/>
      </rPr>
      <t>(6)</t>
    </r>
  </si>
  <si>
    <r>
      <t xml:space="preserve">Se desarrollaron las siguientes actividades derivadas de los ejercicios de Auditoría especiales o eventuales:
</t>
    </r>
    <r>
      <rPr>
        <b/>
        <sz val="8"/>
        <rFont val="Arial"/>
        <family val="2"/>
      </rPr>
      <t xml:space="preserve">1. </t>
    </r>
    <r>
      <rPr>
        <sz val="8"/>
        <rFont val="Arial"/>
        <family val="2"/>
      </rPr>
      <t xml:space="preserve">Arqueos de Caja: 17/04/2017 y 09/06/2017.
</t>
    </r>
    <r>
      <rPr>
        <b/>
        <sz val="8"/>
        <rFont val="Arial"/>
        <family val="2"/>
      </rPr>
      <t xml:space="preserve">2. </t>
    </r>
    <r>
      <rPr>
        <sz val="8"/>
        <rFont val="Arial"/>
        <family val="2"/>
      </rPr>
      <t xml:space="preserve">Seguimiento de Liquidación Contractual: 04/04/2017, 08/05/2017, 08/06/2017.
</t>
    </r>
    <r>
      <rPr>
        <b/>
        <sz val="8"/>
        <rFont val="Arial"/>
        <family val="2"/>
      </rPr>
      <t xml:space="preserve">3.  </t>
    </r>
    <r>
      <rPr>
        <sz val="8"/>
        <rFont val="Arial"/>
        <family val="2"/>
      </rPr>
      <t xml:space="preserve">Informe de Seguimiento al cumplimiento de la  Ley 1712 de 2014: Por medio de la cual se crea la Ley de Transparencia y del Derecho de Acceso a la Información Pública Nacional y se dictan otras disposiciones y Decreto 103 de 2015, seguimiento con corte al 31 de Marzo de 2017, resultados emitido bajo Alerta Informativa No. 18 del 17/04/2017.
</t>
    </r>
    <r>
      <rPr>
        <b/>
        <sz val="8"/>
        <rFont val="Arial"/>
        <family val="2"/>
      </rPr>
      <t>4.</t>
    </r>
    <r>
      <rPr>
        <sz val="8"/>
        <rFont val="Arial"/>
        <family val="2"/>
      </rPr>
      <t xml:space="preserve"> En cumplimiento de la Ley 1712, se realizó la publicación de (6) Informes emitidos por la Oficina de Control Interno (Programa Anual de Auditoría v2), Informes a entes de control Informes de Auditoría, Informes de Ley entre otros)</t>
    </r>
    <r>
      <rPr>
        <b/>
        <sz val="8"/>
        <color rgb="FFFF0000"/>
        <rFont val="Arial"/>
        <family val="2"/>
      </rPr>
      <t xml:space="preserve">
</t>
    </r>
    <r>
      <rPr>
        <b/>
        <sz val="8"/>
        <rFont val="Arial"/>
        <family val="2"/>
      </rPr>
      <t xml:space="preserve">TOTAL: </t>
    </r>
    <r>
      <rPr>
        <b/>
        <sz val="9"/>
        <rFont val="Arial"/>
        <family val="2"/>
      </rPr>
      <t>(12)</t>
    </r>
    <r>
      <rPr>
        <b/>
        <sz val="8"/>
        <rFont val="Arial"/>
        <family val="2"/>
      </rPr>
      <t xml:space="preserve">
</t>
    </r>
    <r>
      <rPr>
        <sz val="8"/>
        <rFont val="Arial"/>
        <family val="2"/>
      </rPr>
      <t/>
    </r>
  </si>
  <si>
    <r>
      <t xml:space="preserve">Se desarrollaron las siguientes actividades desde el rol de asesoría y acompañamiento y desde el rol de relación con entes externos:
</t>
    </r>
    <r>
      <rPr>
        <b/>
        <sz val="8"/>
        <rFont val="Arial"/>
        <family val="2"/>
      </rPr>
      <t>1.</t>
    </r>
    <r>
      <rPr>
        <sz val="8"/>
        <rFont val="Arial"/>
        <family val="2"/>
      </rPr>
      <t xml:space="preserve"> La Oficina de Control Interno continuó desarrollando su rol de asesoría en diversas instancias como el Comité de Contratación donde realiza un control en la liquidación contractual, evidenciando una mejora en los índices de ejecución de las dependencias; adicionalmente ha acompañado diversos comités como Inventarios donde ha recomendado algunas líneas frente al Plan de Inventarios 2017; Comité de  Conciliación, donde se aportó una política de daño antijurídico frente a la respuesta que debe entregarse en tiempos legales respecto a planes de mejoramiento y requerimientos de auditoría; Comité SIG y CI donde se dio a conocer la actualización frente al  Sistema de Control Interno y los Roles de la Oficina y los principales cambios derivados de esta (Decreto 648 de 2017); así mismo, se acompañaron mesas de trabajo para la implementación del Nuevo Marco Normativo Contable donde se instó a tener en cuenta las acciones pendientes de Plan de Mejoramiento institucional ; Se aportó en la construcción y revisión del Código de Gobierno  de acuerdo a lineamientos distritales y Oficina asesora de Planeacion, se realizó una revisión de la actualización de procesos misionales, se llevó a cabo una mesa de trabajo para establecer acuerdos con la Oficina Asesora de Planeación sobre los cambios del mapa de procesos donde se encuentran estas dos oficinas involucradas, se celebraron espacios para planificar la Inducción y Reinducción 2017 de acuerdo a la naturaleza de cada Oficina, acompañamiento a (6) audiencias y cierres contractuales desde el Rol de la OCI  </t>
    </r>
    <r>
      <rPr>
        <b/>
        <sz val="8"/>
        <rFont val="Arial"/>
        <family val="2"/>
      </rPr>
      <t>(14</t>
    </r>
    <r>
      <rPr>
        <sz val="8"/>
        <rFont val="Arial"/>
        <family val="2"/>
      </rPr>
      <t xml:space="preserve">)
</t>
    </r>
    <r>
      <rPr>
        <b/>
        <sz val="8"/>
        <rFont val="Arial"/>
        <family val="2"/>
      </rPr>
      <t>2.</t>
    </r>
    <r>
      <rPr>
        <sz val="8"/>
        <rFont val="Arial"/>
        <family val="2"/>
      </rPr>
      <t xml:space="preserve"> Procesos Formativos a los cuales la Oficina de Control Interno asiste, con el fin de fortalecer las competencias en su rol de asesoría y acompañamiento a los procesos del IDEP:
</t>
    </r>
    <r>
      <rPr>
        <b/>
        <sz val="8"/>
        <rFont val="Arial"/>
        <family val="2"/>
      </rPr>
      <t>*</t>
    </r>
    <r>
      <rPr>
        <sz val="8"/>
        <rFont val="Arial"/>
        <family val="2"/>
      </rPr>
      <t xml:space="preserve"> Socializacion de resultados prueba piloto del indice de Desarrollo Institucional IDID 2015-2016 (28/06/2017)</t>
    </r>
    <r>
      <rPr>
        <sz val="8"/>
        <color rgb="FFFF0000"/>
        <rFont val="Arial"/>
        <family val="2"/>
      </rPr>
      <t xml:space="preserve">
</t>
    </r>
    <r>
      <rPr>
        <b/>
        <sz val="8"/>
        <rFont val="Arial"/>
        <family val="2"/>
      </rPr>
      <t>*</t>
    </r>
    <r>
      <rPr>
        <sz val="8"/>
        <rFont val="Arial"/>
        <family val="2"/>
      </rPr>
      <t xml:space="preserve"> Diagnostico Integral de Archivos - GD 4 de Abril</t>
    </r>
    <r>
      <rPr>
        <sz val="8"/>
        <color rgb="FFFF0000"/>
        <rFont val="Arial"/>
        <family val="2"/>
      </rPr>
      <t xml:space="preserve">
</t>
    </r>
    <r>
      <rPr>
        <sz val="8"/>
        <rFont val="Arial"/>
        <family val="2"/>
      </rPr>
      <t xml:space="preserve">* Cátedra “Estrategias para combatir la Corrupción Veeduría Distrital (23/05/2017)
</t>
    </r>
    <r>
      <rPr>
        <b/>
        <sz val="8"/>
        <rFont val="Arial"/>
        <family val="2"/>
      </rPr>
      <t>*</t>
    </r>
    <r>
      <rPr>
        <sz val="8"/>
        <rFont val="Arial"/>
        <family val="2"/>
      </rPr>
      <t xml:space="preserve"> Acompañamiento para establecer metodologia y dinamicas de la Agenda de Inducción y Re-inducción 
* Sesión de trabajo para el abordaje de los proyectos misionales del IDEP (16/06/2017)  (5)
</t>
    </r>
    <r>
      <rPr>
        <b/>
        <sz val="8"/>
        <rFont val="Arial"/>
        <family val="2"/>
      </rPr>
      <t>TOTAL: (</t>
    </r>
    <r>
      <rPr>
        <b/>
        <sz val="9"/>
        <rFont val="Arial"/>
        <family val="2"/>
      </rPr>
      <t>19)</t>
    </r>
  </si>
  <si>
    <r>
      <t xml:space="preserve">Con corte al Segundo Trimestre de 2017, se emitieron y presentaron los siguientes Informes a entes de control e informes de Ley de acuerdo a los lineamientos normativos y legales vigentes:
</t>
    </r>
    <r>
      <rPr>
        <b/>
        <sz val="8"/>
        <rFont val="Arial"/>
        <family val="2"/>
      </rPr>
      <t xml:space="preserve">1. </t>
    </r>
    <r>
      <rPr>
        <sz val="8"/>
        <rFont val="Arial"/>
        <family val="2"/>
      </rPr>
      <t xml:space="preserve">Informe de Seguimiento a la Implementación del Nuevo Marco Normativo de Regulación Contable Pública en el IDEP (NIIF) junto con las modificaciones requeridas y apartir de recomendaciones del grupo de trabajo de la Secretaría de Hacienda, con corte al 31/03/2017.
</t>
    </r>
    <r>
      <rPr>
        <b/>
        <sz val="8"/>
        <rFont val="Arial"/>
        <family val="2"/>
      </rPr>
      <t>2.</t>
    </r>
    <r>
      <rPr>
        <sz val="8"/>
        <rFont val="Arial"/>
        <family val="2"/>
      </rPr>
      <t xml:space="preserve"> Informes de Cuenta mensual SIVICOF: Marzo 2017, Abril 2017 y Mayo 2017.
</t>
    </r>
    <r>
      <rPr>
        <b/>
        <sz val="8"/>
        <rFont val="Arial"/>
        <family val="2"/>
      </rPr>
      <t xml:space="preserve">3. </t>
    </r>
    <r>
      <rPr>
        <sz val="8"/>
        <rFont val="Arial"/>
        <family val="2"/>
      </rPr>
      <t xml:space="preserve">Informe de Austeridad del Gasto con corte al Primer trimestre de 2017.
4. Informe Directiva 003 de 2013: Directrices para prevenir conductas irregulares relacionadas   con incumplimiento de los Manuales de Funciones y de Procedimientos y la pérdida de elementos y documentos Públicos, con corte al 30 de Abril de 2017.
</t>
    </r>
    <r>
      <rPr>
        <b/>
        <sz val="8"/>
        <rFont val="Arial"/>
        <family val="2"/>
      </rPr>
      <t>5.</t>
    </r>
    <r>
      <rPr>
        <sz val="8"/>
        <rFont val="Arial"/>
        <family val="2"/>
      </rPr>
      <t xml:space="preserve"> Seguimiento Mapa de Riesgos de Corrupción con corte al 30 de Abril de 2017.
</t>
    </r>
    <r>
      <rPr>
        <b/>
        <sz val="8"/>
        <rFont val="Arial"/>
        <family val="2"/>
      </rPr>
      <t>6.</t>
    </r>
    <r>
      <rPr>
        <sz val="8"/>
        <rFont val="Arial"/>
        <family val="2"/>
      </rPr>
      <t xml:space="preserve"> Seguimiento al Plan Anticorrupción y de Atención al Ciudadano con corte al 30 de Abril de 2017
</t>
    </r>
    <r>
      <rPr>
        <b/>
        <sz val="8"/>
        <rFont val="Arial"/>
        <family val="2"/>
      </rPr>
      <t>7.</t>
    </r>
    <r>
      <rPr>
        <sz val="8"/>
        <rFont val="Arial"/>
        <family val="2"/>
      </rPr>
      <t xml:space="preserve"> Informe Decreto 370 de 2014 "Relación de las causas que impactan los resultados de los avances de la gestión presupuestal, contractual y física, en cumplimiento de las metas del Plan de Desarrollo de la entidad u organismo"
</t>
    </r>
    <r>
      <rPr>
        <b/>
        <sz val="8"/>
        <rFont val="Arial"/>
        <family val="2"/>
      </rPr>
      <t>TOTAL: (9)</t>
    </r>
  </si>
  <si>
    <r>
      <t xml:space="preserve">Se realizaron las siguientes actividades en el marco del seguimiento de la administración de riesgos del IDEP y al fortalecimiento de la cultura de autocontrol:
</t>
    </r>
    <r>
      <rPr>
        <b/>
        <sz val="8"/>
        <rFont val="Arial"/>
        <family val="2"/>
      </rPr>
      <t>1.</t>
    </r>
    <r>
      <rPr>
        <sz val="8"/>
        <rFont val="Arial"/>
        <family val="2"/>
      </rPr>
      <t xml:space="preserve"> Elaboración de documento que contiene (10) tips  para el trámite de Peticiones, Quejas, Reclamos y Sugerencias y Denuncias (PQRSD) en la entidad, emitida bajo Alerta Informativa No. 21 del 31/05/2017.
</t>
    </r>
    <r>
      <rPr>
        <b/>
        <sz val="8"/>
        <rFont val="Arial"/>
        <family val="2"/>
      </rPr>
      <t xml:space="preserve">2. </t>
    </r>
    <r>
      <rPr>
        <sz val="8"/>
        <rFont val="Arial"/>
        <family val="2"/>
      </rPr>
      <t xml:space="preserve">Emisión de Alertas Informativas:
</t>
    </r>
    <r>
      <rPr>
        <b/>
        <sz val="8"/>
        <rFont val="Arial"/>
        <family val="2"/>
      </rPr>
      <t>Alerta Inf. 17:</t>
    </r>
    <r>
      <rPr>
        <sz val="8"/>
        <rFont val="Arial"/>
        <family val="2"/>
      </rPr>
      <t xml:space="preserve"> 04/04/2017, </t>
    </r>
    <r>
      <rPr>
        <b/>
        <sz val="8"/>
        <rFont val="Arial"/>
        <family val="2"/>
      </rPr>
      <t>Alerta Inf. 18:</t>
    </r>
    <r>
      <rPr>
        <sz val="8"/>
        <rFont val="Arial"/>
        <family val="2"/>
      </rPr>
      <t xml:space="preserve"> 17/04/2017, </t>
    </r>
    <r>
      <rPr>
        <b/>
        <sz val="8"/>
        <rFont val="Arial"/>
        <family val="2"/>
      </rPr>
      <t>Alerta Inf. 19:</t>
    </r>
    <r>
      <rPr>
        <sz val="8"/>
        <rFont val="Arial"/>
        <family val="2"/>
      </rPr>
      <t xml:space="preserve"> 28/04/2017, </t>
    </r>
    <r>
      <rPr>
        <b/>
        <sz val="8"/>
        <rFont val="Arial"/>
        <family val="2"/>
      </rPr>
      <t>Alerta Inf. 20:</t>
    </r>
    <r>
      <rPr>
        <sz val="8"/>
        <rFont val="Arial"/>
        <family val="2"/>
      </rPr>
      <t xml:space="preserve"> 16/05/2017, </t>
    </r>
    <r>
      <rPr>
        <b/>
        <sz val="8"/>
        <rFont val="Arial"/>
        <family val="2"/>
      </rPr>
      <t>Alerta Inf. 21:</t>
    </r>
    <r>
      <rPr>
        <sz val="8"/>
        <rFont val="Arial"/>
        <family val="2"/>
      </rPr>
      <t xml:space="preserve"> 31/05/2017,</t>
    </r>
    <r>
      <rPr>
        <b/>
        <sz val="8"/>
        <rFont val="Arial"/>
        <family val="2"/>
      </rPr>
      <t xml:space="preserve"> Alerta Inf. 22:</t>
    </r>
    <r>
      <rPr>
        <sz val="8"/>
        <rFont val="Arial"/>
        <family val="2"/>
      </rPr>
      <t xml:space="preserve"> 30/06/2017   (6)
</t>
    </r>
    <r>
      <rPr>
        <b/>
        <sz val="8"/>
        <rFont val="Arial"/>
        <family val="2"/>
      </rPr>
      <t xml:space="preserve">3. </t>
    </r>
    <r>
      <rPr>
        <sz val="8"/>
        <rFont val="Arial"/>
        <family val="2"/>
      </rPr>
      <t xml:space="preserve">Seguimiento Mapa de Riesgos de Corrupción con corte al 30 de Abril de 2017.
</t>
    </r>
    <r>
      <rPr>
        <b/>
        <sz val="8"/>
        <rFont val="Arial"/>
        <family val="2"/>
      </rPr>
      <t>4.</t>
    </r>
    <r>
      <rPr>
        <sz val="8"/>
        <rFont val="Arial"/>
        <family val="2"/>
      </rPr>
      <t xml:space="preserve"> Seguimiento al Plan Anticorrupción y de Atención al Ciudadano con corte al 30 de Abril de 2017.
</t>
    </r>
    <r>
      <rPr>
        <b/>
        <sz val="8"/>
        <rFont val="Arial"/>
        <family val="2"/>
      </rPr>
      <t>5.</t>
    </r>
    <r>
      <rPr>
        <sz val="8"/>
        <rFont val="Arial"/>
        <family val="2"/>
      </rPr>
      <t xml:space="preserve"> Seguimiento al Mapa de Riesgos por procesos en el marco del Programa Anual de Auditorías vigencia 2017, Proceso Auditados: Gestión Contractual, Gestión Financiera y Gestión de Recursos Físicos. (3)
</t>
    </r>
    <r>
      <rPr>
        <b/>
        <sz val="8"/>
        <rFont val="Arial"/>
        <family val="2"/>
      </rPr>
      <t>TOTAL: (12)</t>
    </r>
  </si>
  <si>
    <r>
      <rPr>
        <b/>
        <sz val="8"/>
        <rFont val="Arial"/>
        <family val="2"/>
      </rPr>
      <t xml:space="preserve">Plan de Mejoramiento por procesos
</t>
    </r>
    <r>
      <rPr>
        <sz val="8"/>
        <rFont val="Arial"/>
        <family val="2"/>
      </rPr>
      <t xml:space="preserve">
El IDEP finalizó  a 31 de Marzo de 2017, con 281  acciones en su base de datos de mejora, un incremento del 10% frente al periodo anterior, esto debido a la incorporación de acciones de ejercicios auditoría de los procesos Misionales y Gestión Tecnológica, que fueron suscritas durante los dos primeros meses de la vigencia 2017.
El cierre de acciones se encuentra en un 65% (Acciones cerradas más acciones con cierre condicional), manteniéndose constante frente al periodo de seguimiento anterior. Para este periodo, el cierre de acciones se destacó en los procesos de Divulgación y Comunicación, Gestión del Talento Humano, Gestión Contractual, Estudios, Diseños y Estrategias Dirección y Planeación y el proceso de Gestión Financiera.
El nivel de acciones vencidas es de 59, un incremento de 19 acciones frente al periodo anterior, lo que corresponde al 21% del total de acciones formuladas, el incremento se debe a que varias acciones planteaban un cierre durante los tres primeros meses de la presente vigencia y su desarrollo se extendió más allá de lo registrado en el plan.
Las tendencias muestran una consolidación  del ciclo de mejoramiento en la entidad, de continuo seguimiento y retroalimentación entre los referentes de proceso, los referentes metodológicos  y de evaluación en la Entidad, reflejado en una progresiva tendencia de cierre y sistematicidad en la formulación de planes frente a los ejercicios de evaluación.
</t>
    </r>
    <r>
      <rPr>
        <b/>
        <sz val="8"/>
        <rFont val="Arial"/>
        <family val="2"/>
      </rPr>
      <t xml:space="preserve">Plan de Mejoramiento Institucional
</t>
    </r>
    <r>
      <rPr>
        <sz val="8"/>
        <rFont val="Arial"/>
        <family val="2"/>
      </rPr>
      <t xml:space="preserve">
Una vez revisado el avance por acción suscritas en el Plan de Mejoramiento  de Contraloría presentamos los resultados consolidados:
Acciones en Desarrollo:  11 = 73%
Acciones Cerradas:          4  = 27%
Total de acciones:           15  
</t>
    </r>
    <r>
      <rPr>
        <b/>
        <sz val="8"/>
        <rFont val="Arial"/>
        <family val="2"/>
      </rPr>
      <t>Total de acciones verificadas: 115+12= 127</t>
    </r>
    <r>
      <rPr>
        <sz val="8"/>
        <color rgb="FFFF0000"/>
        <rFont val="Arial"/>
        <family val="2"/>
      </rPr>
      <t xml:space="preserve">
</t>
    </r>
    <r>
      <rPr>
        <sz val="8"/>
        <rFont val="Arial"/>
        <family val="2"/>
      </rPr>
      <t xml:space="preserve">Adicionalmente se realizó el alistamiento y publicación en GoogleDrive de la Base de Datos de Plan de Mejoramiento por procesos, para que los líderes y o referentes técnicos de los procesos, realicen el seguimiento con corte al 30 de Junio de 2017 (segundo trimestre 2017). Publicación emitida bajo la </t>
    </r>
    <r>
      <rPr>
        <b/>
        <sz val="8"/>
        <rFont val="Arial"/>
        <family val="2"/>
      </rPr>
      <t>Alerta Informativa No. 22-2017</t>
    </r>
    <r>
      <rPr>
        <sz val="8"/>
        <color rgb="FFFF0000"/>
        <rFont val="Arial"/>
        <family val="2"/>
      </rPr>
      <t xml:space="preserve">
</t>
    </r>
    <r>
      <rPr>
        <sz val="8"/>
        <rFont val="Arial"/>
        <family val="2"/>
      </rPr>
      <t xml:space="preserve">
</t>
    </r>
    <r>
      <rPr>
        <b/>
        <sz val="8"/>
        <rFont val="Arial"/>
        <family val="2"/>
      </rPr>
      <t>TOTAL</t>
    </r>
    <r>
      <rPr>
        <sz val="8"/>
        <rFont val="Arial"/>
        <family val="2"/>
      </rPr>
      <t xml:space="preserve">: </t>
    </r>
    <r>
      <rPr>
        <b/>
        <sz val="8"/>
        <rFont val="Arial"/>
        <family val="2"/>
      </rPr>
      <t>(128)</t>
    </r>
  </si>
  <si>
    <r>
      <rPr>
        <b/>
        <sz val="8"/>
        <rFont val="Arial"/>
        <family val="2"/>
      </rPr>
      <t>1.</t>
    </r>
    <r>
      <rPr>
        <sz val="8"/>
        <rFont val="Arial"/>
        <family val="2"/>
      </rPr>
      <t xml:space="preserve"> Reporte y seguimiento de los indicadores  del proceso Evaluación y seguimiento con corte al Primer Trimestre de 2017.
</t>
    </r>
    <r>
      <rPr>
        <b/>
        <sz val="8"/>
        <rFont val="Arial"/>
        <family val="2"/>
      </rPr>
      <t>2.</t>
    </r>
    <r>
      <rPr>
        <sz val="8"/>
        <rFont val="Arial"/>
        <family val="2"/>
      </rPr>
      <t xml:space="preserve"> Reporte del Plan Operativo Anual del proceso de Evaluación y Seguimiento con corte al Primer Trimestre de 2017.
</t>
    </r>
    <r>
      <rPr>
        <b/>
        <sz val="8"/>
        <rFont val="Arial"/>
        <family val="2"/>
      </rPr>
      <t>3.</t>
    </r>
    <r>
      <rPr>
        <sz val="8"/>
        <rFont val="Arial"/>
        <family val="2"/>
      </rPr>
      <t xml:space="preserve"> Seguimiento al Mapa de Riesgos del proceso de Evaluación y Seguimiento.
</t>
    </r>
    <r>
      <rPr>
        <b/>
        <sz val="8"/>
        <rFont val="Arial"/>
        <family val="2"/>
      </rPr>
      <t>4.</t>
    </r>
    <r>
      <rPr>
        <sz val="8"/>
        <rFont val="Arial"/>
        <family val="2"/>
      </rPr>
      <t xml:space="preserve"> Se realizan tres Comités SIG - Control Interno: Acta de Reunión 2-3 y 4. (3)
</t>
    </r>
    <r>
      <rPr>
        <b/>
        <sz val="8"/>
        <rFont val="Arial"/>
        <family val="2"/>
      </rPr>
      <t>5.</t>
    </r>
    <r>
      <rPr>
        <sz val="8"/>
        <rFont val="Arial"/>
        <family val="2"/>
      </rPr>
      <t xml:space="preserve"> Actualización del Normograma Institucional con corte al 31/03/2017
</t>
    </r>
    <r>
      <rPr>
        <b/>
        <sz val="8"/>
        <rFont val="Arial"/>
        <family val="2"/>
      </rPr>
      <t>6.</t>
    </r>
    <r>
      <rPr>
        <sz val="8"/>
        <rFont val="Arial"/>
        <family val="2"/>
      </rPr>
      <t xml:space="preserve"> Actualización del Procedimiento </t>
    </r>
    <r>
      <rPr>
        <b/>
        <i/>
        <sz val="8"/>
        <rFont val="Arial"/>
        <family val="2"/>
      </rPr>
      <t xml:space="preserve">PRO-MIC-03-03 Planes de Mejoramiento, Acciones Correctivas, Preventivas y de Mejor, </t>
    </r>
    <r>
      <rPr>
        <sz val="8"/>
        <rFont val="Arial"/>
        <family val="2"/>
      </rPr>
      <t xml:space="preserve">Se realiza un ajuste de las actividades en las cuales participa la Oficina de Control Interno, al igual que en las Políticas de operación y tiempos desde el rol de la OCI.
</t>
    </r>
    <r>
      <rPr>
        <b/>
        <sz val="8"/>
        <rFont val="Arial"/>
        <family val="2"/>
      </rPr>
      <t>TOTAL: (8)</t>
    </r>
  </si>
  <si>
    <t xml:space="preserve">Se encuntra en la unidad z del equipo de computo del profesional contratista del SGSST y PIGA.
* Certificado Storm Web 2017-4-21.
* Certificado Storm Web 2017-7-10
* Acta de visita de evaluacion, control y seguimiento al PIGA y cumplimiento normativo ambiental de las entidades del Distrito.
*Listas de asistencia y correos electronicos asunto tips ambientales junio 9 de 2017.
* Comprobante de recoleccion y transporte de risuduos peligrosos N° 951 y 952.
*Acta de entrega N° 1 de 2017 de bienes inservibles en cumplimiento a la resolucion 176 de 2016 por la cual se autoriza a dar de baja definitiva de bienes de propiedad del Instituto para la Investigación Educativa y el Desarrollo Pedagógico – IDEP Bienes muebles de propiedad planta y equipo, clasificados como inservible” 
</t>
  </si>
  <si>
    <t>• Se hizo el reporte de Huella de Carbono 2016 y retransmisión de información 2015 y 2014 en la plataforma Storm de la Secretaria Distrital de Ambiente.
• Se hizo el reporte correspondiente al informe de Seguimiento PIGA 2016 con corte a 31 de Diciembre en la plataforma Storm de la Secretaria Distrital de Ambiente.
• Se presentó auditoria correspondiente a la visita de Evaluación, Control y Seguimiento al PIGA del IDEP los días 18 y 19 de mayo, teniendo en cuenta la gestión del año 2016.
• Con ocasión de la celebración de la Semana Ambiental, el IDEP en cabeza de la Subdirección Administrativa, Financiera y de Control Disciplinario,  Planificó y desarrolló las actividades de Ciclo paseo por la red de ciclorutas aledañas a la entidad, una visita Guiada al jardín Botánico José Celestino Mutis, el envío de correo masivo a la base de datos de usuarios del IDEP sobre Tips Ambientales y el reconocimiento pedagógico a servidores del IDEP por su responsabilidad ambiental, cuidado de los recursos naturales y implementación de las 5s.
• Se desarrollo una jornada de recolección de residuos eléctricos, electrónicos y especiales con la participación de los servidores del IDEP para disponerlos con ocasión de la jornada de Reciclaton de la Secretaria de Ambiente del Distrito, los días 24 y 25 de mayo. 
• Se entregaron las Bajas correspondientes a la Resolución 175 de 2016 por la cual se autoriza a dar de baja definitiva de bienes de propiedad del Instituto para la Investigación Educativa y el Desarrollo Pedagógico – IDEP Bienes muebles de propiedad planta y equipo, clasificados como inservible” a la Organización de Recicladores de Oficio Asociación de Puente Aranda Recicladores Independientes – ASOPAREIN, para su aprovechamiento y disposición final.</t>
  </si>
  <si>
    <t xml:space="preserve">Se encuntra en la unidad z del equipo de computo del profesional contratista del SGSST y PIGA.
* Correos electronicos asunto: asi estamos separando meses abril, mayo junio.
* Un punto ecologico por oficina compuesto por tres canecas de colores grsi, verde y azul.
* Correo electronico asunto Tips Ambientales, adjunto buenas practicas ambientales.
</t>
  </si>
  <si>
    <t xml:space="preserve">* Se hicieron las inspecciones a los puntos ecologicos del IDEP de los meses abril y mayo.
* Se cambiaron los puntos ecologicos en todas las oficinas del Instituto en el marco del nuevo contrato de Aseo y Cafeteria.
* Se hizo la sensibiliazacion de manejo adecuado de los residuos solidos.
</t>
  </si>
  <si>
    <t xml:space="preserve">Se elaboró la estrategia de racionalización, donde se ajustará y caracterizará el OPA: Postulación de un artículo en la Revista Educación y Ciudad.
</t>
  </si>
  <si>
    <t>Archivo</t>
  </si>
  <si>
    <t xml:space="preserve">El informe de PQRS, se publica en la pagina http://www.idep.edu.co/?q=node/33 
 Asii mismo se sube al la RED Distrital de Quejas y Reclamos de la Veeduria.
http://redquejas.veeduriadistrital.gov.co/index.php?option=com_users&amp;amp;view=login
</t>
  </si>
  <si>
    <t xml:space="preserve">Para el primer semestre del 2017, en la fuentes de verificacion se encuentran los informes hasta el mes de Mayo de 2017, los cuales se han publicado dentro de los términos estipulados por la normatividad vigente.
El informe del mes de Junio sera publicado y entregado el dia  15 de Julio de la presente vigencia. </t>
  </si>
  <si>
    <t xml:space="preserve">Se reprograma el cronograma, debido a los ajustes estrategicos que se le han realizado al proceso, en cuanto al procedimiento PRO-AU-10-03 Atención de PQRS la SAFCD, se encuentra realizando revisión con el fin de identificar los ajustes pertinentes. </t>
  </si>
  <si>
    <t>Ninguna</t>
  </si>
  <si>
    <t>Avances en capacitación del personal, ajuste y depuración de la información, actualización de procedimientos y manual de políticas, formaulación de solicitudes de adecuación de los aplicativos de la entidad (SIAFI y HUMANO), entre otros</t>
  </si>
  <si>
    <t>Desarrollos en proceso del sistema de información, sin pruebas y sin paralelos</t>
  </si>
  <si>
    <t>Demoras en el proceso de capacitación e implementación por parte del proveedor SIAFI</t>
  </si>
  <si>
    <t>Unidad Z del equipo de computo del  profesional contratista de SGSST y SGA.</t>
  </si>
  <si>
    <t>• Se cumplió con el Plan de Mejoramiento suscrito con la Contraloría. Sensibilización para la implementación de la metodología de las 5 Eses. Cada paso fue presentado mes a mes (enero a junio) teniendo en cuenta un registro fotográfico previo que fue contrastado con otro al final y que  generó un reconocimiento al servidor que la aplicó.
• Se llevaron a cabo las reuniones mensules del Comite Paritario de Segueridad y Salud en el Trabajo - COPASST de los meses abril, mayo y junio de 2017.
• Se realizó capacitación teórico – práctica de formación de líderes en pausas activas dirigidas a los servidores de cada área del IDEP.
• Se realizó capacitación en Primeros Auxilios
• Se realizó capacitación en la ley de Acoso Laboral a los miembros del Comité de Convivencia del IDEP
• Se presentó al COPASST, para su revisión y aprobacion, el instructivo de Inspecciones Planeadas de Seguridad.</t>
  </si>
  <si>
    <t>Se ajustó la programación de la actividad, de acuerdo al cronograma del Plan Anual de Seguridad y Salud en el Trabajo, que se modificó en reunion de Copasst del mes de mayo.</t>
  </si>
  <si>
    <t>Comprobantes de egreso que reposan en el archivo de Tesorería.</t>
  </si>
  <si>
    <t>Formatos de conciliación que reposan en el archivo de Tesorería.</t>
  </si>
  <si>
    <t>Se realizó la modificación y actualización de los procesos misionales dando como resultado la aprobación del proceso de Investigación y Desarrollo Pedagógico en comité de Sistema Integrado de Gestión - SIG con la siguiente estructura documental:
CR-IDP-04-01 Caracterización Proceso de investigación y Desarrollo Pedagógico
PRO-IDP-04-01 Formulación de Proyectos de Investigación y Desarrollo Pedagógico
PRO-IDP-04-2 Ejecución y Seguimiento de Proyectos de Investigación y Desarrollo Pedagógico
GU-IDP-04-01 Guía de Proyectos de Investigación
GU-IDP-04-02 Guía de Proyectos de Desarrollo Pedagógico
FT-IDP-04-01 Ficha de Proyectos de Investigación y Desarrollo Pedagógico
IN-DIC-01-01 Instructivo para la entrega de informes finales al Centro de Documentación.
FT-DIC-01-02 Planilla de entrega de publicaciones en el centro de documentación
FT-DIC-01-03 Resumen Analítico en Educación
FT-DIC-01-04 Lista de chequeo productos
FT-DIC-01-05 Autorización publicación proyectos
PRO-MIC-03-06 Aplicación de la Metodología de Evaluación de Impacto (MISIONAL)</t>
  </si>
  <si>
    <t xml:space="preserve">Se realizaron  alrededor de 9  sesiones de sensibilización y acompañamiento metodológico para la revisión y actualización de procesos y procedimientos de la Subdirección Académica y la Subdirección Administrativa y Financiera.   </t>
  </si>
  <si>
    <t xml:space="preserve">El avance en el marco del programa denominado "Pensamiento Crítico para la Investigación y la innovación”, está en la definición de la propuesta metodológica,  conceptual y teórica para el proceso de cualificación docente y acompañamiento, el cual se realizará en tres niveles, a través de la definición de la hoja de ruta  y una aproximación conceptual sobre acompañamiento y experiencia  pedagógica  teniendo en cuenta los trabajos realizados por el IDEP. Adicionalmente se seleccionaron las experiencias pedagógicas que serán objeto del acompañamiento en cada uno de los niveles y se definió la ruta conceptual y metodológica del diplomado. 
En las acciones adelantadas en la caracterización de experiencias de investigación, innovación y gestión se avanza en propiciar espacios para el compartir saberes pedagógicos e investigativos y reconocer prácticas educativas del Distrito Capital que contribuyan a la conformación de comunidades de saber y práctica pedagógica.
En cuanto a la red de innovación se avanzó en la definición de los lineamientos para fortalecer e impulsar la red de innovación del Distrito a través del apoyo a las redes pedagógicas 
Adicionalmente, se definieron los lineamientos para desarrollar una estrategia de comunicación y divulgación de las acciones que realizan los docentes investigadores, innovadores y redes pedagógicas.
</t>
  </si>
  <si>
    <t xml:space="preserve">Z:\DIAGNOSTICO_GESTION_DOCUMENTAL </t>
  </si>
  <si>
    <t>Z:\AVANCES TABLA DE RETENCION</t>
  </si>
  <si>
    <t>La funte de verificación del Cronograma de ejecución del PIC, se encuenta ubicada en  P:\CARPETA TALENTO HUMANO\PLANES INSTITUCIONALES IDEP\PLANES INSTITUCIONALES 2017\PLAN INSTITUCIONAL DE CAPACITACIÓN - PIC 2017\PIC 2017 Y ANEXOS</t>
  </si>
  <si>
    <t>Se reprogramo , la medición del avance de la ejecución de las actividades, ya que la ejecucion del 100% de las actividades del PIC , se llevara acabo durante toda la vigencia 2017.</t>
  </si>
  <si>
    <t>La fuente de verificación del Cronograma de ejecución del PIC, se encuenta ubicada en P:\CARPETA TALENTO HUMANO\PLANES INSTITUCIONALES IDEP\PLANES INSTITUCIONALES 2017\PLAN INSTITUCIONAL DE BIENESTAR - PIB 2017</t>
  </si>
  <si>
    <t>Se reprogramo , la medición del avance de la ejecución de las actividades, ya que la ejecucion del 100% de las actividades del Plan de Bienestar, se llevara acabo durante toda la vigencia 2017.</t>
  </si>
  <si>
    <t xml:space="preserve">Se realizaron las siguientes actividades en el segundo trimestre: 
1. Bonos de recreación para los hijos de los funcionarios del IDEP en edades
comprendidas entre los cero (0) a trece (13) años.
2. Reconocimiento día de la Secretaria: Entrega de Pases dobles para Centro Vacacional Pisilago. </t>
  </si>
  <si>
    <t>Nóminas segundo trimestre liquidadas y pagadas</t>
  </si>
  <si>
    <t>Para el  segundo trimestre de la vigencia, se desarrollaron las actividades de conformidad con los establecido en el procedimiemnto PRO-GTH-13-01 Liquidación y pago de Nomina</t>
  </si>
  <si>
    <t>No se programaron actividades para el trimestre</t>
  </si>
  <si>
    <t>Reporte de PQR  y solicitude internas (cooreo electrónico)</t>
  </si>
  <si>
    <t>Se dió respuesta al 100% de los requerimientos internos y externos solicitados.</t>
  </si>
  <si>
    <t>Expedientes Contractuales de la Oficina Asesora Jurídica</t>
  </si>
  <si>
    <t>Para el segundo trimestre de la vigencia 2017, se tramitaron tres (3) proceso proyectados en el Plan de Adquisciones. 
Los contratos suscritos son:
No. 70 de 2017 UNION TEMPORAL BIOLIMPIEZA
No. 89 de 2017 SOLUTION COPY
En proceso precontractual desde el me de junio del 2017 el Contrato de Corredor de Seguros.</t>
  </si>
  <si>
    <t>Expedientes Contractuales de la Oficina Asesora Jurídica
Oficina Control Interno
Subdirección Administrativa, Financiera y de Control Disciplinario
Documentos Facilitativos del ASG</t>
  </si>
  <si>
    <t>1. Informe de Supervisión de Contratos (5 Contratos)
2, Informe de Austeridad I Trimestre de la vigenica 2017 (enviado el 5 de abril a la Oficina Control Interno via correo electrónico)
3. Informe de Inventarios (Comité de Inventarios  (junio de 2017) - Informe de Planes de TIGO los  cuales se cancelaron (Documentos facilitativos ASG)
4. Informe de Indicadores, seguimiento POAT, Plan Mejoramiento (Enviado por correo electronico el l6 de abril del 2017)</t>
  </si>
  <si>
    <t>Acta de reunión de trabajo - Documentos Facilitativos - Seguimiento Plan de Inventarios 2016-2017 Archivo de Gestión-  Area de ServIcios Generales
Procesos GRF (Maloka - Aulas SIG)</t>
  </si>
  <si>
    <t>En el II Trimestre de la vigencia 2017, se revisaron los Procesos de Gestion de Recurso Físicos y se modificaron las Politicas de Operación de: Inventarios, la Hoja de vida de los Indicadores, El formato FT-GRF-11-10.
Asi mismo se continúa con la actualizacion de los Procesos de Gestión de Recursos Físicos.</t>
  </si>
  <si>
    <t>En el II Trimestre se realizó un seguimiento a cada uno de los Hallazgos del Plan de Mejoramiento del Proceso de Gestión de Recursos Fisicos. Las evidencias se entregaran en la Auditoria que se encuentra en curso de este proceso</t>
  </si>
  <si>
    <t>Aplicativo SIAFI 
Archivos de Gestión Area de Servicios Generales
Actas de Invemtario 2017</t>
  </si>
  <si>
    <t xml:space="preserve">A 30 de junio del 2017, los inventarios en servicioy Bodega se encuentran actualizados.
Se realizón una reunión de Inventarios
Se tramitó el destino final de las resoluciones de Bajas expedidas en la vigencia 2016
El Plan de Inventarios de la vigencia 2017 proyectado para el respectivo cumplimiento a 31 de diciembre del 2017. </t>
  </si>
  <si>
    <t>Logro alcanzado en el primer trimestre</t>
  </si>
  <si>
    <t>Estados contables página web Institucional: http://www.idep.edu.co/?q=node/37</t>
  </si>
  <si>
    <t>se presento trimestralmente  los estados Contables de la entidad ante la Contaduria General de la Nación y la Dirección Distrial de Contabilidad.</t>
  </si>
  <si>
    <t xml:space="preserve">Reportes de de la información exógena Nacional y Distrital ( carpeta de informacion exogena Nacional  de la vigencia que corresponda ) ( carpeta de informacion exogena Distrital de la vigencia que corresponda  ) Archivo de gestion del area contable.  equipo de computo del profesional  Especializado de contabilidad. </t>
  </si>
  <si>
    <t xml:space="preserve">Preparación y presentación oportuna de la información exógena Nacional y Distrital
Se presento la informacion exogena Nacional con destino a  la DIAN Mes de Mayo 
se reporto la informacion exogena  de impuesto de estapillas, mes de Enero </t>
  </si>
  <si>
    <t xml:space="preserve">Correos internos
Hojas de trabajo ( Carpeta conciliacion ente areas ) área de contabilidad 
Consolidado ( Carpeta conciliacion entre areas ) área de contabilidad </t>
  </si>
  <si>
    <t xml:space="preserve">Se presento la conciliación mensual de la información correspondiente a los meses de Abril, Mayo y Junio. </t>
  </si>
  <si>
    <r>
      <t xml:space="preserve">Se presento adecuada y oportuna de las declaraciones tributarias Nacionales y Distritales del período 
</t>
    </r>
    <r>
      <rPr>
        <sz val="8"/>
        <color theme="1"/>
        <rFont val="Arial"/>
        <family val="2"/>
      </rPr>
      <t xml:space="preserve">Retención en la fuente ( mensual ) </t>
    </r>
    <r>
      <rPr>
        <sz val="8"/>
        <rFont val="Arial"/>
        <family val="2"/>
      </rPr>
      <t xml:space="preserve">
</t>
    </r>
    <r>
      <rPr>
        <sz val="8"/>
        <color theme="1"/>
        <rFont val="Arial"/>
        <family val="2"/>
      </rPr>
      <t xml:space="preserve">Retención de Impuesto Industria y comercio ( Bimestral ) </t>
    </r>
    <r>
      <rPr>
        <sz val="8"/>
        <rFont val="Arial"/>
        <family val="2"/>
      </rPr>
      <t xml:space="preserve">
</t>
    </r>
    <r>
      <rPr>
        <sz val="8"/>
        <color theme="1"/>
        <rFont val="Arial"/>
        <family val="2"/>
      </rPr>
      <t xml:space="preserve">Retención de Impuestos de estampillas ( mensual ) </t>
    </r>
    <r>
      <rPr>
        <sz val="8"/>
        <rFont val="Arial"/>
        <family val="2"/>
      </rPr>
      <t xml:space="preserve">
</t>
    </r>
    <r>
      <rPr>
        <sz val="8"/>
        <color theme="1"/>
        <rFont val="Arial"/>
        <family val="2"/>
      </rPr>
      <t xml:space="preserve">Declaración de Impuesos de Vehiculos ( Anual ) Mes de Mayo </t>
    </r>
    <r>
      <rPr>
        <sz val="8"/>
        <rFont val="Arial"/>
        <family val="2"/>
      </rPr>
      <t xml:space="preserve">
Declaración de ingresos y patrimonio ( Anual ) Mes Abril </t>
    </r>
  </si>
  <si>
    <t xml:space="preserve">Declaraciones tributarias (carpeta de Retencion en la fuente , retenciones de impuestos industria y comercio, retenciones de impuestos de estanpillas distritales de la vigencia actual ) </t>
  </si>
  <si>
    <t>Se realizó seguimiento al plan de mejoramiento del proceso Divulgación y Comunicación, periodo: abril-junio de 2017</t>
  </si>
  <si>
    <t>Se realizó seguimiento al plan de mejoramiento del proceso Estudios, período: abril- junio de 2017</t>
  </si>
  <si>
    <t>Se realizó seguimiento al plan de mejoramiento del proceso Diseños, período: abril-junio de 2017.</t>
  </si>
  <si>
    <t>Se realizó seguimiento al plan de mejoramiento del proceso Estrategias, período: abril-junio de 2017</t>
  </si>
  <si>
    <t>El día 12 de mayo de 2017, el convenio No. 106 de 2014 celebrado con la Organización de Estados Internacionales - OEI fue liquidado cumpliendo y cerrando así el único hallazgo pendiente del plan de mejoramiento - gestión contractual. Último seguimiento, corte: 30 de junio de 2017.</t>
  </si>
  <si>
    <t xml:space="preserve">Listados de asistencia </t>
  </si>
  <si>
    <t xml:space="preserve">La primera jornada de reinducción se realizó el dia 16 de junio de la vigencia actual </t>
  </si>
  <si>
    <t>Se aumentó a 3 las jornadas de inducción y reinducción, por lo que se modificó la cantidad de la meta y el cronograma</t>
  </si>
  <si>
    <t>Durante  el segundo trimestre de la vigencia 2017. se realizaon los pagos dentro de los terminos establecidos y sujetos al nuevo proceso implementado por la Dirección Distrital de Tesoreria de la Secretaría de Hacienda Distrital.</t>
  </si>
  <si>
    <t>Durante  el segundo trimestre de la vigencia 2017, se minimizaron  el número de partidas conciliatorias.</t>
  </si>
  <si>
    <t>Correos electrónicos y base de supervisores que se encuentra en el equipo del profesional especializado de tesorería.</t>
  </si>
  <si>
    <t>Actas de cómites que reposan en el archivo de la tesorería.</t>
  </si>
  <si>
    <t>Se ha realizado la programación y reprogramacion del PAC conforme a las necesidades y requerimientos del Instituto durante  el segundo trimestre de la vigencia 2017.</t>
  </si>
  <si>
    <t>Durante el segundo trimestre de la vigencia se dió cumplimiento y seguimiento a los compromisos suscritos en cada unos de los cómites (Comité de Seguimiento y Control Financiero; Comité de Normalizacion de Cartera)</t>
  </si>
  <si>
    <r>
      <t>se</t>
    </r>
    <r>
      <rPr>
        <b/>
        <sz val="8"/>
        <color theme="1"/>
        <rFont val="Arial"/>
        <family val="2"/>
      </rPr>
      <t xml:space="preserve"> </t>
    </r>
    <r>
      <rPr>
        <sz val="8"/>
        <color theme="1"/>
        <rFont val="Arial"/>
        <family val="2"/>
      </rPr>
      <t>diseñó el formato para el levantamiento de información. Se realizaron (12) entrevistas y se consolido el informe de Diagnostico de Gestión documental para el IDEP</t>
    </r>
  </si>
  <si>
    <t>se avanzó en la revisión al Subsistema de Gestión Documental. Se evidenció que los procesos estan mencionados pero falta  desarrollarlos y documentarlos.</t>
  </si>
  <si>
    <t>Debido a la actualizacion de procesos y procedimientos en la entidad se retraso el cumplimiento de la actividad.</t>
  </si>
  <si>
    <t>Se reprograma la actividad para el tercer trimestre debido al inpacto que se genera con la actualizacion de procesos y procedimientos.</t>
  </si>
  <si>
    <t>Debido a la actualización de procesos y procedimientos en la entidad se retraso el cumplimiento de la actividad.</t>
  </si>
  <si>
    <t>Se reprograma la actividad para el tercer trimestre debido al impacto que se genera con la actualizacion de procesos y procedimientos.</t>
  </si>
  <si>
    <t xml:space="preserve">Z:\INFORME_SUBSISTEMA_SIGA  </t>
  </si>
  <si>
    <t>se avanzó en la revisión de  los  2 procedimientos publicados en SIG y se evidenció que requieren ajustes conforme la normatividad Archivistica Decreto 1080 de 2015.</t>
  </si>
  <si>
    <t>Se elaboró V1 de Tablas de Retención Documental de acuerdo a la estructura orgánica funcional del Instituto. Se estructuraron seis (6) Tablas de Retención Documental teniendo en cuenta la metodología planteada por el Archivo Distrital, con base en la documentación del Sistema Integrado de Gestión  es decir (procesos y procedimientos  vigentes). 
Se elaboro la Versión 1 del cuadro de clasificación documental.
Las Tablas de Retencion documental se encuentran en proceso de actualizacion y ajuste conforme la actualizacion de procedimientos en el Instituto</t>
  </si>
  <si>
    <t>Teniendo en cuenta los requerimientos realizados por el Archivo General de la Nación, se elaboró el plan de mejoramiento Archivístico para el proceso de Gestión documental el cual fue enviado al Archivo General de la Nación y a la Oficina de Control Interno del Instituto.</t>
  </si>
  <si>
    <t>http://www.idep.edu.co/?q=content/transparencia-y-acceso-la-informaci%C3%B3n-p%C3%BAblica-idep#overlay-context=</t>
  </si>
  <si>
    <t xml:space="preserve">De acuerdo a la competencia de la SAFCD, con realacion a,  la ley de trasparencia 1712 de 2014 No 10.10 ( informe de peticion, Quejas y reclamos.  Se reporto para el segundo trimeste  los informes de PQRS  correspondientes al mes de Abril y Mayo de la vigencia actual.   </t>
  </si>
  <si>
    <t>Matriz 1712 de 2014 "Ley de Transparencia y Acceso a la Información"</t>
  </si>
  <si>
    <t xml:space="preserve">Se realizó seguimiento con corte 30 de junio de 2017, de los requerimientos de publicación de información por parte de la OAP de la Ley  1712 de 2014.  </t>
  </si>
  <si>
    <t>Herramienta MINTIC</t>
  </si>
  <si>
    <t>Se realizó el diagnóstico del Subsistema de seguridad de la información con la herramienta suministrada en MINTIC.</t>
  </si>
  <si>
    <t>Borradores de los procemientos que se encuentran el OAP</t>
  </si>
  <si>
    <t>Se revisó  y y realizó el ajustes proceso de "Gestión Tecnológica".  Se encuentran en proceso de revisión y aprobación los procedimientos.</t>
  </si>
  <si>
    <t>Google Drive Plan de Mejoramiento</t>
  </si>
  <si>
    <t>Se realizó seguimiento del plan de mejoramiento corte junio 30 de 2017</t>
  </si>
  <si>
    <t xml:space="preserve">Correos electrónicos enviados, Base de datos de la aplicación. Contratación Mantenimiento. </t>
  </si>
  <si>
    <t>1. Se borraron las huellas digitalizadas y se eliminaron los permisos de los funcionarios y contratistas que ya no se encuentran laborando en el IDEP. Se envió correo informando el nombre de las personas. 
2. Se realizó la contratación del mantenimiento del sistema. 
En el periodo comprendido entre el 8 de junio y el 30 de junio de 2017 se genera una campaña con fondos de pantalla en los computadores del IDEP, fomentando el uso del biomético . Contrato 80 de 2017, el cual incluye el mantenimiento correctivo del sistema biométrico.  
Se envía correo el 6 de abril de 2017 con el nombre de los  usuarios desactivados, que ya no hacen parte del Instituto.</t>
  </si>
  <si>
    <t xml:space="preserve">Se ajusta la programación teniendo en cuenta que se adlentan los procesos de contratación, y se publicarán los ajustes a los procedimientos, </t>
  </si>
  <si>
    <t>Matriz plan de mejoramiento</t>
  </si>
  <si>
    <t>Se realizo seguimiento a la matriz del plan de mejoramiento con corte a 31 de marzo de 2017</t>
  </si>
  <si>
    <t>Google Drive de la Matriz 1712</t>
  </si>
  <si>
    <t>Se realizó el seguimiento a la matriz de cumplimiento a la Ley 1712 de 2014 en  relación con las actividades a cargo de la Subdirección Académica  que se encuentran pendientes o por actualizar, a saber: actualización del cronograma de eventos y/o actividades a realizar en el marco de los estudios hasta el mes de septiembre; definición del cronograma para la actualización del micro sitio para niños y niñas. A la fecha el micrositio se encuentra aprobado por la Dirección y la tercera semana de julio estará disponible en la página web institucional.</t>
  </si>
  <si>
    <t>Fue necesario cambiar el tipo de meta de constante a sumatoria, porque el No. de Cómites puede aumentar en el trimestre, también se ajustó la programación del segundo trimestre, ya que en el mes de mayo se realizó un seguimiento adicional, para un total de 7 en el trimestre</t>
  </si>
  <si>
    <t>Fue necesario cambiar el tipo de meta de constante a sumatoria, porque el No. de Cómites fue diferente en el primer trimestre.</t>
  </si>
  <si>
    <t>Para el Segundo Trimestre, se ejecutaron 6 actividades de capacitación.</t>
  </si>
  <si>
    <t xml:space="preserve">Se  realizó el segumiento al Plan de mejoramiento con corte al 30 de Junio y se remitió a la Oficina de Contol Inteno </t>
  </si>
  <si>
    <t xml:space="preserve">Se realizó la revisión y actualización de los  procedimientos del proceso  y se remitió a la OAP  por medio de correo electrónico </t>
  </si>
  <si>
    <t xml:space="preserve">Equipo de computo del Profesional de Talento Humano </t>
  </si>
  <si>
    <t>Correo electrónico / Equipo de computo del Profesional de Talento Humano</t>
  </si>
  <si>
    <t>Se reprogramó la programación de la actividad, porque en el segunto trimestre el cumplimiento fue del 30% superando el 10% programado.</t>
  </si>
  <si>
    <t xml:space="preserve">Se realizó reunión con la Secretaría Juridica Distrital para recibir orientación sobre el códico unico disciplinario; se elaboró propuesta para Comite Directivo a partir de 3 opciones: 1) creación de Oficina de Control Disciplinario 2) Creación de cargo provisional y 3) Movimiento de planta global.  </t>
  </si>
  <si>
    <t>Listados de asistencia y actas</t>
  </si>
  <si>
    <t xml:space="preserve">Maloca SIG </t>
  </si>
  <si>
    <t xml:space="preserve">Se actualizaron los procedimientos el area de presupuesto y tesoreria </t>
  </si>
  <si>
    <t xml:space="preserve">Se ajustó la programación de la actividad de la actividad, porque la revisión del proceso de contabilidad finalizará el tercer trimestre de 2017. </t>
  </si>
</sst>
</file>

<file path=xl/styles.xml><?xml version="1.0" encoding="utf-8"?>
<styleSheet xmlns="http://schemas.openxmlformats.org/spreadsheetml/2006/main">
  <numFmts count="1">
    <numFmt numFmtId="164" formatCode="0.0%"/>
  </numFmts>
  <fonts count="14">
    <font>
      <sz val="11"/>
      <color theme="1"/>
      <name val="Calibri"/>
      <family val="2"/>
      <scheme val="minor"/>
    </font>
    <font>
      <sz val="11"/>
      <color rgb="FF000000"/>
      <name val="Calibri"/>
      <family val="2"/>
    </font>
    <font>
      <sz val="8"/>
      <name val="Arial"/>
      <family val="2"/>
    </font>
    <font>
      <b/>
      <sz val="8"/>
      <name val="Arial"/>
      <family val="2"/>
    </font>
    <font>
      <b/>
      <sz val="9"/>
      <name val="Arial"/>
      <family val="2"/>
    </font>
    <font>
      <sz val="8"/>
      <color theme="1"/>
      <name val="Arial"/>
      <family val="2"/>
    </font>
    <font>
      <sz val="8"/>
      <color rgb="FF000000"/>
      <name val="Arial"/>
      <family val="2"/>
    </font>
    <font>
      <u/>
      <sz val="11"/>
      <color theme="10"/>
      <name val="Calibri"/>
      <family val="2"/>
      <scheme val="minor"/>
    </font>
    <font>
      <u/>
      <sz val="10"/>
      <color theme="10"/>
      <name val="Calibri"/>
      <family val="2"/>
      <scheme val="minor"/>
    </font>
    <font>
      <u/>
      <sz val="9"/>
      <color theme="10"/>
      <name val="Calibri"/>
      <family val="2"/>
      <scheme val="minor"/>
    </font>
    <font>
      <b/>
      <sz val="8"/>
      <color rgb="FFFF0000"/>
      <name val="Arial"/>
      <family val="2"/>
    </font>
    <font>
      <sz val="8"/>
      <color rgb="FFFF0000"/>
      <name val="Arial"/>
      <family val="2"/>
    </font>
    <font>
      <b/>
      <i/>
      <sz val="8"/>
      <name val="Arial"/>
      <family val="2"/>
    </font>
    <font>
      <b/>
      <sz val="8"/>
      <color theme="1"/>
      <name val="Arial"/>
      <family val="2"/>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indexed="23"/>
      </patternFill>
    </fill>
    <fill>
      <patternFill patternType="solid">
        <fgColor theme="0"/>
        <bgColor rgb="FFFFFFFF"/>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s>
  <cellStyleXfs count="4">
    <xf numFmtId="0" fontId="0"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cellStyleXfs>
  <cellXfs count="125">
    <xf numFmtId="0" fontId="0" fillId="0" borderId="0" xfId="0"/>
    <xf numFmtId="164" fontId="2" fillId="0"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2" xfId="1" applyFont="1" applyFill="1" applyBorder="1" applyAlignment="1">
      <alignment horizontal="left" vertical="center" wrapText="1"/>
    </xf>
    <xf numFmtId="1" fontId="2" fillId="0" borderId="12" xfId="1" applyNumberFormat="1" applyFont="1" applyFill="1" applyBorder="1" applyAlignment="1">
      <alignment horizontal="center" vertical="center" wrapText="1"/>
    </xf>
    <xf numFmtId="0" fontId="2" fillId="0" borderId="12" xfId="1" applyFont="1" applyFill="1" applyBorder="1"/>
    <xf numFmtId="1" fontId="2" fillId="0" borderId="12" xfId="1" applyNumberFormat="1" applyFont="1" applyFill="1" applyBorder="1" applyAlignment="1">
      <alignment horizontal="center" vertical="center"/>
    </xf>
    <xf numFmtId="0" fontId="2" fillId="3"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10" fontId="2" fillId="0" borderId="12" xfId="1" applyNumberFormat="1" applyFont="1" applyFill="1" applyBorder="1" applyAlignment="1">
      <alignment horizontal="center" vertical="center"/>
    </xf>
    <xf numFmtId="3" fontId="2" fillId="0" borderId="12" xfId="1" applyNumberFormat="1" applyFont="1" applyFill="1" applyBorder="1" applyAlignment="1">
      <alignment horizontal="center" vertical="center"/>
    </xf>
    <xf numFmtId="0" fontId="2" fillId="3" borderId="12" xfId="1" applyFont="1" applyFill="1" applyBorder="1" applyAlignment="1">
      <alignment vertical="center" wrapText="1"/>
    </xf>
    <xf numFmtId="0" fontId="2" fillId="4" borderId="12" xfId="1" applyFont="1" applyFill="1" applyBorder="1" applyAlignment="1">
      <alignment vertical="center" wrapText="1"/>
    </xf>
    <xf numFmtId="0" fontId="2" fillId="3" borderId="12" xfId="1" applyFont="1" applyFill="1" applyBorder="1" applyAlignment="1">
      <alignment wrapText="1"/>
    </xf>
    <xf numFmtId="0" fontId="2" fillId="3" borderId="12"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5" fillId="3" borderId="12" xfId="1" applyFont="1" applyFill="1" applyBorder="1" applyAlignment="1">
      <alignment horizontal="justify" vertical="center" wrapText="1"/>
    </xf>
    <xf numFmtId="0" fontId="2" fillId="3" borderId="12" xfId="1" applyFont="1" applyFill="1" applyBorder="1" applyAlignment="1">
      <alignment horizontal="left" wrapText="1"/>
    </xf>
    <xf numFmtId="0" fontId="6" fillId="0"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xf>
    <xf numFmtId="0" fontId="3" fillId="3" borderId="12" xfId="1" applyFont="1" applyFill="1" applyBorder="1" applyAlignment="1">
      <alignment horizontal="center" vertical="center" wrapText="1"/>
    </xf>
    <xf numFmtId="9" fontId="6" fillId="0" borderId="12"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0" fontId="2" fillId="3" borderId="12" xfId="1" applyFont="1" applyFill="1" applyBorder="1" applyAlignment="1" applyProtection="1">
      <alignment horizontal="justify" vertical="center" wrapText="1"/>
    </xf>
    <xf numFmtId="9" fontId="2" fillId="0" borderId="15" xfId="1" applyNumberFormat="1" applyFont="1" applyFill="1" applyBorder="1" applyAlignment="1">
      <alignment horizontal="center" vertical="center" wrapText="1"/>
    </xf>
    <xf numFmtId="0" fontId="2" fillId="2" borderId="12" xfId="1" applyFont="1" applyFill="1" applyBorder="1"/>
    <xf numFmtId="1" fontId="6" fillId="0" borderId="12" xfId="1" applyNumberFormat="1" applyFont="1" applyFill="1" applyBorder="1" applyAlignment="1">
      <alignment horizontal="center" vertical="center"/>
    </xf>
    <xf numFmtId="0" fontId="2" fillId="3" borderId="12" xfId="1" applyFont="1" applyFill="1" applyBorder="1" applyAlignment="1">
      <alignment horizontal="center" vertical="center"/>
    </xf>
    <xf numFmtId="0" fontId="6" fillId="0" borderId="12"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5" borderId="12" xfId="1" applyFont="1" applyFill="1" applyBorder="1" applyAlignment="1">
      <alignment horizontal="center" vertical="center" wrapText="1"/>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10" fontId="5" fillId="0" borderId="12" xfId="1" applyNumberFormat="1" applyFont="1" applyBorder="1" applyAlignment="1">
      <alignment horizontal="center" vertical="center" wrapText="1"/>
    </xf>
    <xf numFmtId="10" fontId="2" fillId="3" borderId="12" xfId="1" applyNumberFormat="1" applyFont="1" applyFill="1" applyBorder="1" applyAlignment="1">
      <alignment horizontal="center" vertical="center" wrapText="1"/>
    </xf>
    <xf numFmtId="0" fontId="6" fillId="3"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xf>
    <xf numFmtId="10" fontId="5" fillId="3" borderId="12" xfId="1" applyNumberFormat="1" applyFont="1" applyFill="1" applyBorder="1" applyAlignment="1">
      <alignment horizontal="center" vertical="center" wrapText="1"/>
    </xf>
    <xf numFmtId="9" fontId="6" fillId="3" borderId="12" xfId="1" applyNumberFormat="1" applyFont="1" applyFill="1" applyBorder="1" applyAlignment="1">
      <alignment horizontal="center" vertical="center"/>
    </xf>
    <xf numFmtId="1" fontId="6" fillId="3" borderId="12" xfId="1" applyNumberFormat="1" applyFont="1" applyFill="1" applyBorder="1" applyAlignment="1">
      <alignment horizontal="center" vertical="center"/>
    </xf>
    <xf numFmtId="9" fontId="2" fillId="0" borderId="12" xfId="1" applyNumberFormat="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0" fontId="2" fillId="3" borderId="12" xfId="1" applyFont="1" applyFill="1" applyBorder="1" applyAlignment="1">
      <alignment vertical="center" wrapText="1"/>
    </xf>
    <xf numFmtId="0" fontId="2" fillId="3" borderId="12" xfId="1" applyFont="1" applyFill="1" applyBorder="1" applyAlignment="1">
      <alignment horizontal="left" vertical="center" wrapText="1"/>
    </xf>
    <xf numFmtId="9" fontId="2" fillId="3" borderId="12" xfId="1" applyNumberFormat="1" applyFont="1" applyFill="1" applyBorder="1" applyAlignment="1">
      <alignment horizontal="center" vertical="center" wrapText="1"/>
    </xf>
    <xf numFmtId="0" fontId="2" fillId="3" borderId="12" xfId="1" applyFont="1" applyFill="1" applyBorder="1" applyAlignment="1" applyProtection="1">
      <alignment horizontal="justify" vertical="center" wrapText="1"/>
    </xf>
    <xf numFmtId="0" fontId="2" fillId="3" borderId="12" xfId="1" applyFont="1" applyFill="1" applyBorder="1" applyAlignment="1">
      <alignment horizontal="center" vertical="center"/>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2" fontId="2" fillId="0" borderId="12" xfId="1" applyNumberFormat="1" applyFont="1" applyFill="1" applyBorder="1" applyAlignment="1">
      <alignment vertical="center"/>
    </xf>
    <xf numFmtId="10" fontId="2" fillId="0" borderId="12" xfId="1" applyNumberFormat="1" applyFont="1" applyFill="1" applyBorder="1" applyAlignment="1">
      <alignment vertical="center"/>
    </xf>
    <xf numFmtId="9" fontId="2" fillId="3" borderId="12" xfId="2" applyFont="1" applyFill="1" applyBorder="1" applyAlignment="1">
      <alignment horizontal="center" vertical="center" wrapText="1"/>
    </xf>
    <xf numFmtId="9" fontId="2" fillId="3" borderId="12" xfId="1" applyNumberFormat="1" applyFont="1" applyFill="1" applyBorder="1" applyAlignment="1">
      <alignment horizontal="center" vertical="center"/>
    </xf>
    <xf numFmtId="0" fontId="2" fillId="5" borderId="12" xfId="1" applyFont="1" applyFill="1" applyBorder="1" applyAlignment="1">
      <alignment horizontal="center" vertical="center"/>
    </xf>
    <xf numFmtId="9" fontId="6" fillId="3" borderId="12" xfId="1" applyNumberFormat="1" applyFont="1" applyFill="1" applyBorder="1" applyAlignment="1">
      <alignment horizontal="center" vertical="center"/>
    </xf>
    <xf numFmtId="1" fontId="6" fillId="3" borderId="12" xfId="1" applyNumberFormat="1" applyFont="1" applyFill="1" applyBorder="1" applyAlignment="1">
      <alignment horizontal="center" vertical="center"/>
    </xf>
    <xf numFmtId="0" fontId="2" fillId="3" borderId="12" xfId="0" applyFont="1" applyFill="1" applyBorder="1" applyAlignment="1">
      <alignment horizontal="center" vertical="center" wrapText="1"/>
    </xf>
    <xf numFmtId="3" fontId="2" fillId="3" borderId="12" xfId="1" applyNumberFormat="1" applyFont="1" applyFill="1" applyBorder="1" applyAlignment="1">
      <alignment horizontal="center" vertical="center"/>
    </xf>
    <xf numFmtId="3" fontId="6" fillId="3" borderId="12" xfId="1" applyNumberFormat="1" applyFont="1" applyFill="1" applyBorder="1" applyAlignment="1">
      <alignment horizontal="center" vertical="center"/>
    </xf>
    <xf numFmtId="0" fontId="6" fillId="3" borderId="12" xfId="1" applyFont="1" applyFill="1" applyBorder="1" applyAlignment="1">
      <alignment horizontal="center" vertical="center"/>
    </xf>
    <xf numFmtId="0" fontId="2" fillId="5" borderId="12" xfId="1" applyFont="1" applyFill="1" applyBorder="1"/>
    <xf numFmtId="0" fontId="2" fillId="3" borderId="12" xfId="0" applyFont="1" applyFill="1" applyBorder="1" applyAlignment="1">
      <alignment horizontal="center" vertical="center"/>
    </xf>
    <xf numFmtId="164" fontId="6" fillId="3" borderId="12" xfId="1" applyNumberFormat="1" applyFont="1" applyFill="1" applyBorder="1" applyAlignment="1">
      <alignment horizontal="center" vertical="center"/>
    </xf>
    <xf numFmtId="0" fontId="0" fillId="3" borderId="0" xfId="0" applyFill="1"/>
    <xf numFmtId="2" fontId="2" fillId="3" borderId="12" xfId="1" applyNumberFormat="1" applyFont="1" applyFill="1" applyBorder="1" applyAlignment="1">
      <alignment horizontal="center" vertical="center"/>
    </xf>
    <xf numFmtId="0" fontId="0" fillId="3" borderId="12" xfId="0" applyFill="1" applyBorder="1"/>
    <xf numFmtId="1" fontId="2" fillId="3" borderId="12" xfId="2" applyNumberFormat="1" applyFont="1" applyFill="1" applyBorder="1" applyAlignment="1">
      <alignment horizontal="center" vertical="center" wrapText="1"/>
    </xf>
    <xf numFmtId="0" fontId="2" fillId="3" borderId="12" xfId="1" applyFont="1" applyFill="1" applyBorder="1"/>
    <xf numFmtId="0" fontId="2" fillId="0" borderId="12" xfId="1" applyFont="1" applyFill="1" applyBorder="1" applyAlignment="1">
      <alignment horizontal="justify" vertical="center" wrapText="1"/>
    </xf>
    <xf numFmtId="0" fontId="2" fillId="3" borderId="12" xfId="1" applyNumberFormat="1" applyFont="1" applyFill="1" applyBorder="1" applyAlignment="1">
      <alignment horizontal="justify" vertical="center" wrapText="1"/>
    </xf>
    <xf numFmtId="0" fontId="2" fillId="3" borderId="14" xfId="1" applyFont="1" applyFill="1" applyBorder="1" applyAlignment="1">
      <alignment horizontal="justify" vertical="center" wrapText="1"/>
    </xf>
    <xf numFmtId="0" fontId="2" fillId="3" borderId="14" xfId="1" applyFont="1" applyFill="1" applyBorder="1" applyAlignment="1">
      <alignment horizontal="justify" vertical="top" wrapText="1"/>
    </xf>
    <xf numFmtId="0" fontId="2" fillId="0" borderId="12" xfId="1" applyFont="1" applyFill="1" applyBorder="1" applyAlignment="1">
      <alignment horizontal="left" vertical="top" wrapText="1"/>
    </xf>
    <xf numFmtId="10" fontId="2" fillId="3" borderId="12" xfId="1" applyNumberFormat="1" applyFont="1" applyFill="1" applyBorder="1" applyAlignment="1">
      <alignment vertical="center"/>
    </xf>
    <xf numFmtId="0" fontId="5" fillId="0" borderId="12" xfId="0" applyFont="1" applyBorder="1" applyAlignment="1">
      <alignment wrapText="1"/>
    </xf>
    <xf numFmtId="0" fontId="5" fillId="0" borderId="0" xfId="0" applyFont="1" applyAlignment="1">
      <alignment horizontal="justify" wrapText="1"/>
    </xf>
    <xf numFmtId="0" fontId="5" fillId="0" borderId="12" xfId="0" applyFont="1" applyBorder="1" applyAlignment="1">
      <alignment horizontal="justify"/>
    </xf>
    <xf numFmtId="0" fontId="2" fillId="3" borderId="12" xfId="0" applyFont="1" applyFill="1" applyBorder="1" applyAlignment="1">
      <alignment horizontal="justify" vertical="center" wrapText="1"/>
    </xf>
    <xf numFmtId="0" fontId="8" fillId="3" borderId="12" xfId="3" applyFont="1" applyFill="1" applyBorder="1" applyAlignment="1">
      <alignment horizontal="center" vertical="center" wrapText="1"/>
    </xf>
    <xf numFmtId="0" fontId="9" fillId="3" borderId="12" xfId="3" applyFont="1" applyFill="1" applyBorder="1" applyAlignment="1">
      <alignment horizontal="center" vertical="center" wrapText="1"/>
    </xf>
    <xf numFmtId="0" fontId="2" fillId="5" borderId="12" xfId="1" applyFont="1" applyFill="1" applyBorder="1" applyAlignment="1">
      <alignment horizontal="justify" vertical="center"/>
    </xf>
    <xf numFmtId="0" fontId="2" fillId="5" borderId="12" xfId="1" applyFont="1" applyFill="1" applyBorder="1" applyAlignment="1">
      <alignment horizontal="justify" vertical="center" wrapText="1"/>
    </xf>
    <xf numFmtId="0" fontId="2" fillId="3" borderId="12" xfId="0" applyNumberFormat="1" applyFont="1" applyFill="1" applyBorder="1" applyAlignment="1">
      <alignment horizontal="justify" vertical="center" wrapText="1"/>
    </xf>
    <xf numFmtId="0" fontId="2" fillId="3" borderId="12" xfId="1" applyFont="1" applyFill="1" applyBorder="1" applyAlignment="1">
      <alignment horizontal="justify" vertical="top" wrapText="1"/>
    </xf>
    <xf numFmtId="0" fontId="7" fillId="3" borderId="12" xfId="3"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2" borderId="12" xfId="1" applyFont="1" applyFill="1" applyBorder="1" applyAlignment="1">
      <alignment horizontal="center" vertical="center" wrapText="1"/>
    </xf>
    <xf numFmtId="0" fontId="4" fillId="7" borderId="12" xfId="1" applyFont="1" applyFill="1" applyBorder="1" applyAlignment="1">
      <alignment horizontal="center" vertical="center" wrapText="1"/>
    </xf>
    <xf numFmtId="2" fontId="4" fillId="7" borderId="12" xfId="1" applyNumberFormat="1" applyFont="1" applyFill="1" applyBorder="1" applyAlignment="1">
      <alignment horizontal="center" vertical="center" wrapText="1"/>
    </xf>
    <xf numFmtId="0" fontId="3" fillId="7" borderId="12" xfId="1" applyFont="1" applyFill="1" applyBorder="1" applyAlignment="1">
      <alignment horizontal="center" vertical="center" wrapText="1"/>
    </xf>
    <xf numFmtId="49" fontId="3" fillId="7" borderId="12" xfId="1" applyNumberFormat="1" applyFont="1" applyFill="1" applyBorder="1" applyAlignment="1">
      <alignment horizontal="center" vertical="center" wrapText="1"/>
    </xf>
    <xf numFmtId="0" fontId="3" fillId="7" borderId="15"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7" borderId="14" xfId="1" applyFont="1" applyFill="1" applyBorder="1" applyAlignment="1">
      <alignment horizontal="center" vertical="center" wrapText="1"/>
    </xf>
    <xf numFmtId="0" fontId="3" fillId="7" borderId="16" xfId="1" applyFont="1" applyFill="1" applyBorder="1" applyAlignment="1">
      <alignment horizontal="center" vertical="center" wrapText="1"/>
    </xf>
    <xf numFmtId="0" fontId="3" fillId="7" borderId="17" xfId="1" applyFont="1" applyFill="1" applyBorder="1" applyAlignment="1">
      <alignment horizontal="center" vertical="center" wrapText="1"/>
    </xf>
    <xf numFmtId="0" fontId="3" fillId="7" borderId="15" xfId="1" applyFont="1" applyFill="1" applyBorder="1" applyAlignment="1">
      <alignment horizontal="center" vertical="center" wrapText="1"/>
    </xf>
    <xf numFmtId="0" fontId="3" fillId="7" borderId="12" xfId="1" applyFont="1" applyFill="1" applyBorder="1" applyAlignment="1">
      <alignment horizontal="center" vertical="center"/>
    </xf>
    <xf numFmtId="0" fontId="3" fillId="7" borderId="1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wrapText="1"/>
    </xf>
    <xf numFmtId="0" fontId="2" fillId="0" borderId="11" xfId="0" applyFont="1" applyFill="1" applyBorder="1" applyAlignment="1">
      <alignment wrapText="1"/>
    </xf>
    <xf numFmtId="0" fontId="3" fillId="0" borderId="2" xfId="0" applyFont="1" applyFill="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6" borderId="3" xfId="0" applyFont="1" applyFill="1" applyBorder="1"/>
    <xf numFmtId="0" fontId="2" fillId="3" borderId="3" xfId="0" applyFont="1" applyFill="1" applyBorder="1"/>
    <xf numFmtId="0" fontId="2" fillId="0" borderId="4" xfId="0" applyFont="1" applyFill="1" applyBorder="1"/>
    <xf numFmtId="0" fontId="2" fillId="0" borderId="9" xfId="0" applyFont="1" applyFill="1" applyBorder="1"/>
    <xf numFmtId="0" fontId="2" fillId="0" borderId="10" xfId="0" applyFont="1" applyFill="1" applyBorder="1"/>
    <xf numFmtId="0" fontId="2" fillId="0" borderId="10" xfId="0" applyFont="1" applyFill="1" applyBorder="1" applyAlignment="1">
      <alignment horizontal="left"/>
    </xf>
    <xf numFmtId="0" fontId="2" fillId="6" borderId="10" xfId="0" applyFont="1" applyFill="1" applyBorder="1"/>
    <xf numFmtId="0" fontId="2" fillId="3" borderId="10" xfId="0" applyFont="1" applyFill="1" applyBorder="1"/>
    <xf numFmtId="0" fontId="2" fillId="0" borderId="18" xfId="0" applyFont="1" applyFill="1" applyBorder="1"/>
    <xf numFmtId="0" fontId="2" fillId="0" borderId="5" xfId="0" applyFont="1" applyFill="1" applyBorder="1" applyAlignment="1">
      <alignment horizontal="left" vertical="center"/>
    </xf>
    <xf numFmtId="0" fontId="2" fillId="0" borderId="6" xfId="0" applyFont="1" applyFill="1" applyBorder="1"/>
    <xf numFmtId="0" fontId="2" fillId="0" borderId="7" xfId="0" applyFont="1" applyFill="1" applyBorder="1"/>
    <xf numFmtId="2" fontId="2" fillId="3" borderId="12" xfId="1" applyNumberFormat="1" applyFont="1" applyFill="1" applyBorder="1" applyAlignment="1">
      <alignment vertical="center"/>
    </xf>
  </cellXfs>
  <cellStyles count="4">
    <cellStyle name="Hipervínculo" xfId="3" builtinId="8"/>
    <cellStyle name="Normal" xfId="0" builtinId="0"/>
    <cellStyle name="Normal 2" xfId="1"/>
    <cellStyle name="Porcentual 2" xfId="2"/>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ocs.google.com/spreadsheets/d/1VqxO29VmdMJCz_dpDgacMJ2ePLC0ZdIW21Fh9ALGOCk/edit" TargetMode="External"/><Relationship Id="rId7" Type="http://schemas.openxmlformats.org/officeDocument/2006/relationships/hyperlink" Target="http://www.idep.edu.co/?q=content/transparencia-y-acceso-la-informaci%C3%B3n-p%C3%BAblica-idep" TargetMode="External"/><Relationship Id="rId2" Type="http://schemas.openxmlformats.org/officeDocument/2006/relationships/hyperlink" Target="https://docs.google.com/spreadsheets/d/1VqxO29VmdMJCz_dpDgacMJ2ePLC0ZdIW21Fh9ALGOCk/edit" TargetMode="External"/><Relationship Id="rId1" Type="http://schemas.openxmlformats.org/officeDocument/2006/relationships/hyperlink" Target="http://www.idep.edu.co/premio/" TargetMode="External"/><Relationship Id="rId6" Type="http://schemas.openxmlformats.org/officeDocument/2006/relationships/hyperlink" Target="http://www.idep.edu.co/sites/default/files/Mapa%20de%20Usuarios%20y%20Partes%20Interesadas_V1.pdf" TargetMode="External"/><Relationship Id="rId5" Type="http://schemas.openxmlformats.org/officeDocument/2006/relationships/hyperlink" Target="https://docs.google.com/spreadsheets/d/1VqxO29VmdMJCz_dpDgacMJ2ePLC0ZdIW21Fh9ALGOCk/edit" TargetMode="External"/><Relationship Id="rId4" Type="http://schemas.openxmlformats.org/officeDocument/2006/relationships/hyperlink" Target="https://docs.google.com/spreadsheets/d/1VqxO29VmdMJCz_dpDgacMJ2ePLC0ZdIW21Fh9ALGOCk/edit" TargetMode="External"/></Relationships>
</file>

<file path=xl/worksheets/sheet1.xml><?xml version="1.0" encoding="utf-8"?>
<worksheet xmlns="http://schemas.openxmlformats.org/spreadsheetml/2006/main" xmlns:r="http://schemas.openxmlformats.org/officeDocument/2006/relationships">
  <dimension ref="A1:Z109"/>
  <sheetViews>
    <sheetView tabSelected="1" workbookViewId="0">
      <selection sqref="A1:A4"/>
    </sheetView>
  </sheetViews>
  <sheetFormatPr baseColWidth="10" defaultRowHeight="15"/>
  <cols>
    <col min="1" max="1" width="18.42578125" customWidth="1"/>
    <col min="2" max="2" width="26.85546875" customWidth="1"/>
    <col min="3" max="3" width="30.5703125" customWidth="1"/>
    <col min="4" max="4" width="25" customWidth="1"/>
    <col min="5" max="5" width="18.28515625" customWidth="1"/>
    <col min="6" max="8" width="11.42578125" customWidth="1"/>
    <col min="9" max="9" width="13.85546875" customWidth="1"/>
    <col min="10" max="10" width="11.42578125" customWidth="1"/>
    <col min="11" max="14" width="11.42578125" style="69" customWidth="1"/>
    <col min="15" max="15" width="13" style="69" customWidth="1"/>
    <col min="16" max="16" width="11.42578125" style="69"/>
    <col min="17" max="17" width="11.42578125" style="69" customWidth="1"/>
    <col min="18" max="18" width="11.5703125" customWidth="1"/>
    <col min="19" max="19" width="11.42578125" customWidth="1"/>
    <col min="23" max="23" width="27.140625" customWidth="1"/>
    <col min="24" max="24" width="50.5703125" customWidth="1"/>
    <col min="25" max="25" width="18" customWidth="1"/>
    <col min="26" max="26" width="14.42578125" customWidth="1"/>
  </cols>
  <sheetData>
    <row r="1" spans="1:26">
      <c r="A1" s="106"/>
      <c r="B1" s="109" t="s">
        <v>230</v>
      </c>
      <c r="C1" s="110"/>
      <c r="D1" s="110"/>
      <c r="E1" s="111"/>
      <c r="F1" s="110"/>
      <c r="G1" s="110"/>
      <c r="H1" s="110"/>
      <c r="I1" s="110"/>
      <c r="J1" s="110"/>
      <c r="K1" s="112"/>
      <c r="L1" s="113"/>
      <c r="M1" s="113"/>
      <c r="N1" s="110"/>
      <c r="O1" s="110"/>
      <c r="P1" s="112"/>
      <c r="Q1" s="113"/>
      <c r="R1" s="110"/>
      <c r="S1" s="110"/>
      <c r="T1" s="114"/>
      <c r="U1" s="121" t="s">
        <v>232</v>
      </c>
      <c r="V1" s="122"/>
      <c r="W1" s="122"/>
      <c r="X1" s="122"/>
      <c r="Y1" s="122"/>
      <c r="Z1" s="123"/>
    </row>
    <row r="2" spans="1:26" ht="10.5" customHeight="1">
      <c r="A2" s="107"/>
      <c r="B2" s="115"/>
      <c r="C2" s="116"/>
      <c r="D2" s="116"/>
      <c r="E2" s="117"/>
      <c r="F2" s="116"/>
      <c r="G2" s="116"/>
      <c r="H2" s="116"/>
      <c r="I2" s="116"/>
      <c r="J2" s="116"/>
      <c r="K2" s="118"/>
      <c r="L2" s="119"/>
      <c r="M2" s="119"/>
      <c r="N2" s="116"/>
      <c r="O2" s="116"/>
      <c r="P2" s="118"/>
      <c r="Q2" s="119"/>
      <c r="R2" s="116"/>
      <c r="S2" s="116"/>
      <c r="T2" s="120"/>
      <c r="U2" s="121" t="s">
        <v>233</v>
      </c>
      <c r="V2" s="122"/>
      <c r="W2" s="122"/>
      <c r="X2" s="122"/>
      <c r="Y2" s="122"/>
      <c r="Z2" s="123"/>
    </row>
    <row r="3" spans="1:26">
      <c r="A3" s="107"/>
      <c r="B3" s="109" t="s">
        <v>231</v>
      </c>
      <c r="C3" s="110"/>
      <c r="D3" s="110"/>
      <c r="E3" s="111"/>
      <c r="F3" s="110"/>
      <c r="G3" s="110"/>
      <c r="H3" s="110"/>
      <c r="I3" s="110"/>
      <c r="J3" s="110"/>
      <c r="K3" s="112"/>
      <c r="L3" s="113"/>
      <c r="M3" s="113"/>
      <c r="N3" s="110"/>
      <c r="O3" s="110"/>
      <c r="P3" s="112"/>
      <c r="Q3" s="113"/>
      <c r="R3" s="110"/>
      <c r="S3" s="110"/>
      <c r="T3" s="114"/>
      <c r="U3" s="121" t="s">
        <v>234</v>
      </c>
      <c r="V3" s="122"/>
      <c r="W3" s="122"/>
      <c r="X3" s="122"/>
      <c r="Y3" s="122"/>
      <c r="Z3" s="123"/>
    </row>
    <row r="4" spans="1:26" ht="9.75" customHeight="1">
      <c r="A4" s="108"/>
      <c r="B4" s="115"/>
      <c r="C4" s="116"/>
      <c r="D4" s="116"/>
      <c r="E4" s="117"/>
      <c r="F4" s="116"/>
      <c r="G4" s="116"/>
      <c r="H4" s="116"/>
      <c r="I4" s="116"/>
      <c r="J4" s="116"/>
      <c r="K4" s="118"/>
      <c r="L4" s="119"/>
      <c r="M4" s="119"/>
      <c r="N4" s="116"/>
      <c r="O4" s="116"/>
      <c r="P4" s="118"/>
      <c r="Q4" s="119"/>
      <c r="R4" s="116"/>
      <c r="S4" s="116"/>
      <c r="T4" s="120"/>
      <c r="U4" s="121" t="s">
        <v>235</v>
      </c>
      <c r="V4" s="122"/>
      <c r="W4" s="122"/>
      <c r="X4" s="122"/>
      <c r="Y4" s="122"/>
      <c r="Z4" s="123"/>
    </row>
    <row r="6" spans="1:26" ht="21.75" customHeight="1">
      <c r="A6" s="99" t="s">
        <v>0</v>
      </c>
      <c r="B6" s="99" t="s">
        <v>1</v>
      </c>
      <c r="C6" s="99" t="s">
        <v>2</v>
      </c>
      <c r="D6" s="99" t="s">
        <v>3</v>
      </c>
      <c r="E6" s="99" t="s">
        <v>4</v>
      </c>
      <c r="F6" s="101" t="s">
        <v>5</v>
      </c>
      <c r="G6" s="103"/>
      <c r="H6" s="101" t="s">
        <v>6</v>
      </c>
      <c r="I6" s="102"/>
      <c r="J6" s="103"/>
      <c r="K6" s="101" t="s">
        <v>215</v>
      </c>
      <c r="L6" s="102"/>
      <c r="M6" s="102"/>
      <c r="N6" s="103"/>
      <c r="O6" s="104" t="s">
        <v>216</v>
      </c>
      <c r="P6" s="104"/>
      <c r="Q6" s="104"/>
      <c r="R6" s="104"/>
      <c r="S6" s="104"/>
      <c r="T6" s="105" t="s">
        <v>217</v>
      </c>
      <c r="U6" s="105" t="s">
        <v>218</v>
      </c>
      <c r="V6" s="105" t="s">
        <v>219</v>
      </c>
      <c r="W6" s="105" t="s">
        <v>220</v>
      </c>
      <c r="X6" s="99" t="s">
        <v>221</v>
      </c>
      <c r="Y6" s="99" t="s">
        <v>222</v>
      </c>
      <c r="Z6" s="99" t="s">
        <v>223</v>
      </c>
    </row>
    <row r="7" spans="1:26" ht="36" customHeight="1">
      <c r="A7" s="100"/>
      <c r="B7" s="100"/>
      <c r="C7" s="100"/>
      <c r="D7" s="100"/>
      <c r="E7" s="100"/>
      <c r="F7" s="94" t="s">
        <v>7</v>
      </c>
      <c r="G7" s="95" t="s">
        <v>8</v>
      </c>
      <c r="H7" s="96" t="s">
        <v>9</v>
      </c>
      <c r="I7" s="96" t="s">
        <v>10</v>
      </c>
      <c r="J7" s="97" t="s">
        <v>11</v>
      </c>
      <c r="K7" s="98" t="s">
        <v>224</v>
      </c>
      <c r="L7" s="96" t="s">
        <v>225</v>
      </c>
      <c r="M7" s="96" t="s">
        <v>226</v>
      </c>
      <c r="N7" s="96" t="s">
        <v>227</v>
      </c>
      <c r="O7" s="96" t="s">
        <v>228</v>
      </c>
      <c r="P7" s="96" t="s">
        <v>224</v>
      </c>
      <c r="Q7" s="96" t="s">
        <v>225</v>
      </c>
      <c r="R7" s="96" t="s">
        <v>226</v>
      </c>
      <c r="S7" s="96" t="s">
        <v>227</v>
      </c>
      <c r="T7" s="105"/>
      <c r="U7" s="105"/>
      <c r="V7" s="105"/>
      <c r="W7" s="105"/>
      <c r="X7" s="100"/>
      <c r="Y7" s="100"/>
      <c r="Z7" s="100"/>
    </row>
    <row r="8" spans="1:26" ht="103.5" customHeight="1">
      <c r="A8" s="24" t="s">
        <v>12</v>
      </c>
      <c r="B8" s="17" t="s">
        <v>13</v>
      </c>
      <c r="C8" s="48" t="s">
        <v>14</v>
      </c>
      <c r="D8" s="15" t="s">
        <v>15</v>
      </c>
      <c r="E8" s="4" t="s">
        <v>16</v>
      </c>
      <c r="F8" s="12">
        <v>0.1293</v>
      </c>
      <c r="G8" s="70">
        <f>18.5/89</f>
        <v>0.20786516853932585</v>
      </c>
      <c r="H8" s="4" t="s">
        <v>17</v>
      </c>
      <c r="I8" s="2" t="s">
        <v>18</v>
      </c>
      <c r="J8" s="5">
        <v>1</v>
      </c>
      <c r="K8" s="63">
        <v>1</v>
      </c>
      <c r="L8" s="63">
        <v>1</v>
      </c>
      <c r="M8" s="63">
        <v>1</v>
      </c>
      <c r="N8" s="63">
        <v>1</v>
      </c>
      <c r="O8" s="46"/>
      <c r="P8" s="62">
        <v>1</v>
      </c>
      <c r="Q8" s="46">
        <v>1</v>
      </c>
      <c r="R8" s="3"/>
      <c r="S8" s="3"/>
      <c r="T8" s="45">
        <f t="shared" ref="T8:T71" si="0">SUM(P8:S8)</f>
        <v>2</v>
      </c>
      <c r="U8" s="56">
        <f t="shared" ref="U8:U71" si="1">IFERROR(IF(H8="Demanda",T8/O8,IF(H8="Constante",T8/(J8*4),T8/J8)),0)</f>
        <v>0.5</v>
      </c>
      <c r="V8" s="55">
        <f t="shared" ref="V8:V71" si="2">U8*G8</f>
        <v>0.10393258426966293</v>
      </c>
      <c r="W8" s="62" t="s">
        <v>264</v>
      </c>
      <c r="X8" s="83" t="s">
        <v>278</v>
      </c>
      <c r="Y8" s="73"/>
      <c r="Z8" s="8"/>
    </row>
    <row r="9" spans="1:26" ht="112.5">
      <c r="A9" s="24" t="s">
        <v>12</v>
      </c>
      <c r="B9" s="17" t="s">
        <v>13</v>
      </c>
      <c r="C9" s="48" t="s">
        <v>19</v>
      </c>
      <c r="D9" s="15" t="s">
        <v>20</v>
      </c>
      <c r="E9" s="4" t="s">
        <v>21</v>
      </c>
      <c r="F9" s="12">
        <v>0.1193</v>
      </c>
      <c r="G9" s="70">
        <f t="shared" ref="G9:G72" si="3">18.5/89</f>
        <v>0.20786516853932585</v>
      </c>
      <c r="H9" s="4" t="s">
        <v>17</v>
      </c>
      <c r="I9" s="2" t="s">
        <v>22</v>
      </c>
      <c r="J9" s="5">
        <v>1</v>
      </c>
      <c r="K9" s="63">
        <v>1</v>
      </c>
      <c r="L9" s="63">
        <v>1</v>
      </c>
      <c r="M9" s="63">
        <v>1</v>
      </c>
      <c r="N9" s="63">
        <v>1</v>
      </c>
      <c r="O9" s="46"/>
      <c r="P9" s="46">
        <v>1</v>
      </c>
      <c r="Q9" s="46">
        <v>1</v>
      </c>
      <c r="R9" s="3"/>
      <c r="S9" s="3"/>
      <c r="T9" s="45">
        <f t="shared" si="0"/>
        <v>2</v>
      </c>
      <c r="U9" s="56">
        <f t="shared" si="1"/>
        <v>0.5</v>
      </c>
      <c r="V9" s="55">
        <f t="shared" si="2"/>
        <v>0.10393258426966293</v>
      </c>
      <c r="W9" s="62" t="s">
        <v>265</v>
      </c>
      <c r="X9" s="83" t="s">
        <v>277</v>
      </c>
      <c r="Y9" s="73"/>
      <c r="Z9" s="8"/>
    </row>
    <row r="10" spans="1:26" ht="140.25" customHeight="1">
      <c r="A10" s="24" t="s">
        <v>12</v>
      </c>
      <c r="B10" s="17" t="s">
        <v>13</v>
      </c>
      <c r="C10" s="48" t="s">
        <v>19</v>
      </c>
      <c r="D10" s="15" t="s">
        <v>23</v>
      </c>
      <c r="E10" s="4" t="s">
        <v>21</v>
      </c>
      <c r="F10" s="12">
        <v>0.10639999999999999</v>
      </c>
      <c r="G10" s="70">
        <f t="shared" si="3"/>
        <v>0.20786516853932585</v>
      </c>
      <c r="H10" s="4" t="s">
        <v>17</v>
      </c>
      <c r="I10" s="2" t="s">
        <v>22</v>
      </c>
      <c r="J10" s="5">
        <v>1</v>
      </c>
      <c r="K10" s="63">
        <v>1</v>
      </c>
      <c r="L10" s="63">
        <v>1</v>
      </c>
      <c r="M10" s="63">
        <v>1</v>
      </c>
      <c r="N10" s="63">
        <v>1</v>
      </c>
      <c r="O10" s="46"/>
      <c r="P10" s="46">
        <v>1</v>
      </c>
      <c r="Q10" s="46">
        <v>1</v>
      </c>
      <c r="R10" s="3"/>
      <c r="S10" s="3"/>
      <c r="T10" s="45">
        <f t="shared" si="0"/>
        <v>2</v>
      </c>
      <c r="U10" s="56">
        <f t="shared" si="1"/>
        <v>0.5</v>
      </c>
      <c r="V10" s="55">
        <f t="shared" si="2"/>
        <v>0.10393258426966293</v>
      </c>
      <c r="W10" s="62" t="s">
        <v>266</v>
      </c>
      <c r="X10" s="83" t="s">
        <v>279</v>
      </c>
      <c r="Y10" s="73"/>
      <c r="Z10" s="8"/>
    </row>
    <row r="11" spans="1:26" ht="247.5">
      <c r="A11" s="24" t="s">
        <v>12</v>
      </c>
      <c r="B11" s="17" t="s">
        <v>24</v>
      </c>
      <c r="C11" s="48" t="s">
        <v>25</v>
      </c>
      <c r="D11" s="15" t="s">
        <v>26</v>
      </c>
      <c r="E11" s="4" t="s">
        <v>16</v>
      </c>
      <c r="F11" s="12">
        <v>0.127</v>
      </c>
      <c r="G11" s="70">
        <f t="shared" si="3"/>
        <v>0.20786516853932585</v>
      </c>
      <c r="H11" s="4" t="s">
        <v>17</v>
      </c>
      <c r="I11" s="2" t="s">
        <v>22</v>
      </c>
      <c r="J11" s="5">
        <v>1</v>
      </c>
      <c r="K11" s="63">
        <v>1</v>
      </c>
      <c r="L11" s="63">
        <v>1</v>
      </c>
      <c r="M11" s="63">
        <v>1</v>
      </c>
      <c r="N11" s="63">
        <v>1</v>
      </c>
      <c r="O11" s="46"/>
      <c r="P11" s="46">
        <v>1</v>
      </c>
      <c r="Q11" s="46">
        <v>1</v>
      </c>
      <c r="R11" s="3"/>
      <c r="S11" s="3"/>
      <c r="T11" s="45">
        <f t="shared" si="0"/>
        <v>2</v>
      </c>
      <c r="U11" s="56">
        <f t="shared" si="1"/>
        <v>0.5</v>
      </c>
      <c r="V11" s="55">
        <f t="shared" si="2"/>
        <v>0.10393258426966293</v>
      </c>
      <c r="W11" s="62" t="s">
        <v>267</v>
      </c>
      <c r="X11" s="83" t="s">
        <v>276</v>
      </c>
      <c r="Y11" s="73"/>
      <c r="Z11" s="8"/>
    </row>
    <row r="12" spans="1:26" ht="136.5" customHeight="1">
      <c r="A12" s="24" t="s">
        <v>12</v>
      </c>
      <c r="B12" s="17" t="s">
        <v>24</v>
      </c>
      <c r="C12" s="48" t="s">
        <v>25</v>
      </c>
      <c r="D12" s="15" t="s">
        <v>27</v>
      </c>
      <c r="E12" s="4" t="s">
        <v>21</v>
      </c>
      <c r="F12" s="12">
        <v>0.128</v>
      </c>
      <c r="G12" s="70">
        <f t="shared" si="3"/>
        <v>0.20786516853932585</v>
      </c>
      <c r="H12" s="4" t="s">
        <v>17</v>
      </c>
      <c r="I12" s="2" t="s">
        <v>22</v>
      </c>
      <c r="J12" s="5">
        <v>1</v>
      </c>
      <c r="K12" s="63">
        <v>1</v>
      </c>
      <c r="L12" s="63">
        <v>1</v>
      </c>
      <c r="M12" s="63">
        <v>1</v>
      </c>
      <c r="N12" s="63">
        <v>1</v>
      </c>
      <c r="O12" s="46"/>
      <c r="P12" s="46">
        <v>1</v>
      </c>
      <c r="Q12" s="46">
        <v>1</v>
      </c>
      <c r="R12" s="3"/>
      <c r="S12" s="3"/>
      <c r="T12" s="45">
        <f t="shared" si="0"/>
        <v>2</v>
      </c>
      <c r="U12" s="56">
        <f t="shared" si="1"/>
        <v>0.5</v>
      </c>
      <c r="V12" s="55">
        <f t="shared" si="2"/>
        <v>0.10393258426966293</v>
      </c>
      <c r="W12" s="62" t="s">
        <v>268</v>
      </c>
      <c r="X12" s="83" t="s">
        <v>275</v>
      </c>
      <c r="Y12" s="73"/>
      <c r="Z12" s="8"/>
    </row>
    <row r="13" spans="1:26" ht="157.5">
      <c r="A13" s="24" t="s">
        <v>12</v>
      </c>
      <c r="B13" s="17" t="s">
        <v>24</v>
      </c>
      <c r="C13" s="48" t="s">
        <v>25</v>
      </c>
      <c r="D13" s="15" t="s">
        <v>28</v>
      </c>
      <c r="E13" s="4" t="s">
        <v>16</v>
      </c>
      <c r="F13" s="12">
        <v>0.126</v>
      </c>
      <c r="G13" s="70">
        <f t="shared" si="3"/>
        <v>0.20786516853932585</v>
      </c>
      <c r="H13" s="4" t="s">
        <v>17</v>
      </c>
      <c r="I13" s="2" t="s">
        <v>22</v>
      </c>
      <c r="J13" s="5">
        <v>1</v>
      </c>
      <c r="K13" s="63">
        <v>1</v>
      </c>
      <c r="L13" s="63">
        <v>1</v>
      </c>
      <c r="M13" s="63">
        <v>1</v>
      </c>
      <c r="N13" s="63">
        <v>1</v>
      </c>
      <c r="O13" s="46"/>
      <c r="P13" s="46">
        <v>1</v>
      </c>
      <c r="Q13" s="46">
        <v>1</v>
      </c>
      <c r="R13" s="3"/>
      <c r="S13" s="3"/>
      <c r="T13" s="45">
        <f t="shared" si="0"/>
        <v>2</v>
      </c>
      <c r="U13" s="56">
        <f t="shared" si="1"/>
        <v>0.5</v>
      </c>
      <c r="V13" s="55">
        <f t="shared" si="2"/>
        <v>0.10393258426966293</v>
      </c>
      <c r="W13" s="62" t="s">
        <v>269</v>
      </c>
      <c r="X13" s="83" t="s">
        <v>270</v>
      </c>
      <c r="Y13" s="73"/>
      <c r="Z13" s="8"/>
    </row>
    <row r="14" spans="1:26" ht="137.25" customHeight="1">
      <c r="A14" s="24" t="s">
        <v>12</v>
      </c>
      <c r="B14" s="17" t="s">
        <v>24</v>
      </c>
      <c r="C14" s="48" t="s">
        <v>25</v>
      </c>
      <c r="D14" s="15" t="s">
        <v>29</v>
      </c>
      <c r="E14" s="4" t="s">
        <v>21</v>
      </c>
      <c r="F14" s="12">
        <v>0.109</v>
      </c>
      <c r="G14" s="70">
        <f t="shared" si="3"/>
        <v>0.20786516853932585</v>
      </c>
      <c r="H14" s="4" t="s">
        <v>17</v>
      </c>
      <c r="I14" s="2" t="s">
        <v>22</v>
      </c>
      <c r="J14" s="5">
        <v>1</v>
      </c>
      <c r="K14" s="63">
        <v>1</v>
      </c>
      <c r="L14" s="63">
        <v>1</v>
      </c>
      <c r="M14" s="63">
        <v>1</v>
      </c>
      <c r="N14" s="63">
        <v>1</v>
      </c>
      <c r="O14" s="46"/>
      <c r="P14" s="46">
        <v>1</v>
      </c>
      <c r="Q14" s="46">
        <v>1</v>
      </c>
      <c r="R14" s="3"/>
      <c r="S14" s="3"/>
      <c r="T14" s="45">
        <f t="shared" si="0"/>
        <v>2</v>
      </c>
      <c r="U14" s="56">
        <f t="shared" si="1"/>
        <v>0.5</v>
      </c>
      <c r="V14" s="55">
        <f t="shared" si="2"/>
        <v>0.10393258426966293</v>
      </c>
      <c r="W14" s="62" t="s">
        <v>266</v>
      </c>
      <c r="X14" s="83" t="s">
        <v>274</v>
      </c>
      <c r="Y14" s="73"/>
      <c r="Z14" s="8"/>
    </row>
    <row r="15" spans="1:26" ht="213.75">
      <c r="A15" s="24" t="s">
        <v>12</v>
      </c>
      <c r="B15" s="17" t="s">
        <v>24</v>
      </c>
      <c r="C15" s="14" t="s">
        <v>25</v>
      </c>
      <c r="D15" s="15" t="s">
        <v>30</v>
      </c>
      <c r="E15" s="4" t="s">
        <v>31</v>
      </c>
      <c r="F15" s="12">
        <v>9.5000000000000001E-2</v>
      </c>
      <c r="G15" s="70">
        <f t="shared" si="3"/>
        <v>0.20786516853932585</v>
      </c>
      <c r="H15" s="2" t="s">
        <v>32</v>
      </c>
      <c r="I15" s="2" t="s">
        <v>33</v>
      </c>
      <c r="J15" s="5">
        <f>SUM(K15:N15)</f>
        <v>3</v>
      </c>
      <c r="K15" s="63">
        <v>0</v>
      </c>
      <c r="L15" s="63">
        <v>1</v>
      </c>
      <c r="M15" s="63">
        <v>1</v>
      </c>
      <c r="N15" s="63">
        <v>1</v>
      </c>
      <c r="O15" s="46"/>
      <c r="P15" s="46">
        <v>0</v>
      </c>
      <c r="Q15" s="46">
        <v>1</v>
      </c>
      <c r="R15" s="3"/>
      <c r="S15" s="3"/>
      <c r="T15" s="45">
        <f t="shared" si="0"/>
        <v>1</v>
      </c>
      <c r="U15" s="79">
        <f t="shared" si="1"/>
        <v>0.33333333333333331</v>
      </c>
      <c r="V15" s="55">
        <f t="shared" si="2"/>
        <v>6.9288389513108617E-2</v>
      </c>
      <c r="W15" s="84" t="s">
        <v>271</v>
      </c>
      <c r="X15" s="83" t="s">
        <v>272</v>
      </c>
      <c r="Y15" s="73"/>
      <c r="Z15" s="8"/>
    </row>
    <row r="16" spans="1:26" ht="48">
      <c r="A16" s="24" t="s">
        <v>12</v>
      </c>
      <c r="B16" s="17" t="s">
        <v>34</v>
      </c>
      <c r="C16" s="14" t="s">
        <v>35</v>
      </c>
      <c r="D16" s="47" t="s">
        <v>236</v>
      </c>
      <c r="E16" s="4" t="s">
        <v>36</v>
      </c>
      <c r="F16" s="12">
        <v>0.06</v>
      </c>
      <c r="G16" s="70">
        <f t="shared" si="3"/>
        <v>0.20786516853932585</v>
      </c>
      <c r="H16" s="2" t="s">
        <v>17</v>
      </c>
      <c r="I16" s="2" t="s">
        <v>37</v>
      </c>
      <c r="J16" s="4">
        <v>1</v>
      </c>
      <c r="K16" s="46">
        <v>1</v>
      </c>
      <c r="L16" s="46">
        <v>1</v>
      </c>
      <c r="M16" s="46">
        <v>1</v>
      </c>
      <c r="N16" s="46">
        <v>1</v>
      </c>
      <c r="O16" s="46"/>
      <c r="P16" s="46">
        <v>1</v>
      </c>
      <c r="Q16" s="46">
        <v>1</v>
      </c>
      <c r="R16" s="3"/>
      <c r="S16" s="3"/>
      <c r="T16" s="45">
        <f t="shared" si="0"/>
        <v>2</v>
      </c>
      <c r="U16" s="56">
        <f t="shared" si="1"/>
        <v>0.5</v>
      </c>
      <c r="V16" s="55">
        <f t="shared" si="2"/>
        <v>0.10393258426966293</v>
      </c>
      <c r="W16" s="85" t="s">
        <v>273</v>
      </c>
      <c r="X16" s="83" t="s">
        <v>397</v>
      </c>
      <c r="Y16" s="73"/>
      <c r="Z16" s="8"/>
    </row>
    <row r="17" spans="1:26" ht="45">
      <c r="A17" s="3" t="s">
        <v>38</v>
      </c>
      <c r="B17" s="17" t="s">
        <v>34</v>
      </c>
      <c r="C17" s="14" t="s">
        <v>35</v>
      </c>
      <c r="D17" s="47" t="s">
        <v>248</v>
      </c>
      <c r="E17" s="4" t="s">
        <v>39</v>
      </c>
      <c r="F17" s="36">
        <v>0.2</v>
      </c>
      <c r="G17" s="70">
        <f t="shared" si="3"/>
        <v>0.20786516853932585</v>
      </c>
      <c r="H17" s="2" t="s">
        <v>17</v>
      </c>
      <c r="I17" s="2" t="s">
        <v>37</v>
      </c>
      <c r="J17" s="9">
        <v>1</v>
      </c>
      <c r="K17" s="46">
        <v>1</v>
      </c>
      <c r="L17" s="45">
        <v>1</v>
      </c>
      <c r="M17" s="46">
        <v>1</v>
      </c>
      <c r="N17" s="46">
        <v>1</v>
      </c>
      <c r="O17" s="52"/>
      <c r="P17" s="52">
        <v>1</v>
      </c>
      <c r="Q17" s="5">
        <v>1</v>
      </c>
      <c r="R17" s="5"/>
      <c r="S17" s="5"/>
      <c r="T17" s="45">
        <f t="shared" si="0"/>
        <v>2</v>
      </c>
      <c r="U17" s="56">
        <f t="shared" si="1"/>
        <v>0.5</v>
      </c>
      <c r="V17" s="55">
        <f t="shared" si="2"/>
        <v>0.10393258426966293</v>
      </c>
      <c r="W17" s="46" t="s">
        <v>250</v>
      </c>
      <c r="X17" s="47" t="s">
        <v>249</v>
      </c>
      <c r="Y17" s="46"/>
      <c r="Z17" s="6"/>
    </row>
    <row r="18" spans="1:26" ht="45">
      <c r="A18" s="3" t="s">
        <v>38</v>
      </c>
      <c r="B18" s="17" t="s">
        <v>34</v>
      </c>
      <c r="C18" s="14" t="s">
        <v>35</v>
      </c>
      <c r="D18" s="17" t="s">
        <v>40</v>
      </c>
      <c r="E18" s="4" t="s">
        <v>39</v>
      </c>
      <c r="F18" s="36">
        <v>0.1</v>
      </c>
      <c r="G18" s="70">
        <f t="shared" si="3"/>
        <v>0.20786516853932585</v>
      </c>
      <c r="H18" s="2" t="s">
        <v>17</v>
      </c>
      <c r="I18" s="21" t="s">
        <v>41</v>
      </c>
      <c r="J18" s="32">
        <v>1</v>
      </c>
      <c r="K18" s="64">
        <v>1</v>
      </c>
      <c r="L18" s="26">
        <v>1</v>
      </c>
      <c r="M18" s="64">
        <v>1</v>
      </c>
      <c r="N18" s="64">
        <v>1</v>
      </c>
      <c r="O18" s="52"/>
      <c r="P18" s="52">
        <v>1</v>
      </c>
      <c r="Q18" s="5">
        <v>1</v>
      </c>
      <c r="R18" s="5"/>
      <c r="S18" s="5"/>
      <c r="T18" s="45">
        <f t="shared" si="0"/>
        <v>2</v>
      </c>
      <c r="U18" s="56">
        <f t="shared" si="1"/>
        <v>0.5</v>
      </c>
      <c r="V18" s="55">
        <f t="shared" si="2"/>
        <v>0.10393258426966293</v>
      </c>
      <c r="W18" s="46" t="s">
        <v>251</v>
      </c>
      <c r="X18" s="47" t="s">
        <v>252</v>
      </c>
      <c r="Y18" s="46"/>
      <c r="Z18" s="6"/>
    </row>
    <row r="19" spans="1:26" ht="45">
      <c r="A19" s="3" t="s">
        <v>38</v>
      </c>
      <c r="B19" s="17" t="s">
        <v>34</v>
      </c>
      <c r="C19" s="14" t="s">
        <v>35</v>
      </c>
      <c r="D19" s="17" t="s">
        <v>42</v>
      </c>
      <c r="E19" s="4" t="s">
        <v>39</v>
      </c>
      <c r="F19" s="36">
        <v>0.1</v>
      </c>
      <c r="G19" s="70">
        <f t="shared" si="3"/>
        <v>0.20786516853932585</v>
      </c>
      <c r="H19" s="2" t="s">
        <v>32</v>
      </c>
      <c r="I19" s="21" t="s">
        <v>43</v>
      </c>
      <c r="J19" s="32">
        <f>SUM(K19:N19)</f>
        <v>1</v>
      </c>
      <c r="K19" s="65">
        <v>0</v>
      </c>
      <c r="L19" s="32">
        <v>0</v>
      </c>
      <c r="M19" s="65">
        <v>0</v>
      </c>
      <c r="N19" s="65">
        <v>1</v>
      </c>
      <c r="O19" s="52"/>
      <c r="P19" s="52">
        <v>0</v>
      </c>
      <c r="Q19" s="5">
        <v>0</v>
      </c>
      <c r="R19" s="5"/>
      <c r="S19" s="5"/>
      <c r="T19" s="45">
        <f t="shared" si="0"/>
        <v>0</v>
      </c>
      <c r="U19" s="56">
        <f t="shared" si="1"/>
        <v>0</v>
      </c>
      <c r="V19" s="55">
        <f t="shared" si="2"/>
        <v>0</v>
      </c>
      <c r="W19" s="46" t="s">
        <v>254</v>
      </c>
      <c r="X19" s="86" t="s">
        <v>253</v>
      </c>
      <c r="Y19" s="46"/>
      <c r="Z19" s="6"/>
    </row>
    <row r="20" spans="1:26" ht="191.25">
      <c r="A20" s="3" t="s">
        <v>38</v>
      </c>
      <c r="B20" s="17" t="s">
        <v>34</v>
      </c>
      <c r="C20" s="14" t="s">
        <v>35</v>
      </c>
      <c r="D20" s="17" t="s">
        <v>44</v>
      </c>
      <c r="E20" s="4" t="s">
        <v>39</v>
      </c>
      <c r="F20" s="36">
        <v>0.1</v>
      </c>
      <c r="G20" s="70">
        <f t="shared" si="3"/>
        <v>0.20786516853932585</v>
      </c>
      <c r="H20" s="44" t="s">
        <v>32</v>
      </c>
      <c r="I20" s="21" t="s">
        <v>45</v>
      </c>
      <c r="J20" s="26">
        <f>SUM(K20:N20)</f>
        <v>19</v>
      </c>
      <c r="K20" s="64">
        <v>4</v>
      </c>
      <c r="L20" s="26">
        <v>7</v>
      </c>
      <c r="M20" s="64">
        <v>4</v>
      </c>
      <c r="N20" s="64">
        <v>4</v>
      </c>
      <c r="O20" s="52"/>
      <c r="P20" s="52">
        <v>4</v>
      </c>
      <c r="Q20" s="5">
        <v>7</v>
      </c>
      <c r="R20" s="5"/>
      <c r="S20" s="5"/>
      <c r="T20" s="45">
        <f t="shared" si="0"/>
        <v>11</v>
      </c>
      <c r="U20" s="56">
        <f t="shared" si="1"/>
        <v>0.57894736842105265</v>
      </c>
      <c r="V20" s="55">
        <f t="shared" si="2"/>
        <v>0.12034299231224128</v>
      </c>
      <c r="W20" s="46" t="s">
        <v>323</v>
      </c>
      <c r="X20" s="47" t="s">
        <v>322</v>
      </c>
      <c r="Y20" s="46"/>
      <c r="Z20" s="6" t="s">
        <v>438</v>
      </c>
    </row>
    <row r="21" spans="1:26" ht="45">
      <c r="A21" s="3" t="s">
        <v>38</v>
      </c>
      <c r="B21" s="17" t="s">
        <v>34</v>
      </c>
      <c r="C21" s="14" t="s">
        <v>35</v>
      </c>
      <c r="D21" s="17" t="s">
        <v>46</v>
      </c>
      <c r="E21" s="4" t="s">
        <v>39</v>
      </c>
      <c r="F21" s="36">
        <v>0.1</v>
      </c>
      <c r="G21" s="70">
        <f t="shared" si="3"/>
        <v>0.20786516853932585</v>
      </c>
      <c r="H21" s="2" t="s">
        <v>17</v>
      </c>
      <c r="I21" s="21" t="s">
        <v>47</v>
      </c>
      <c r="J21" s="32">
        <v>3</v>
      </c>
      <c r="K21" s="64">
        <v>3</v>
      </c>
      <c r="L21" s="26">
        <v>3</v>
      </c>
      <c r="M21" s="64">
        <v>3</v>
      </c>
      <c r="N21" s="64">
        <v>3</v>
      </c>
      <c r="O21" s="52"/>
      <c r="P21" s="52">
        <v>3</v>
      </c>
      <c r="Q21" s="5">
        <v>3</v>
      </c>
      <c r="R21" s="5"/>
      <c r="S21" s="5"/>
      <c r="T21" s="45">
        <f t="shared" si="0"/>
        <v>6</v>
      </c>
      <c r="U21" s="56">
        <f t="shared" si="1"/>
        <v>0.5</v>
      </c>
      <c r="V21" s="55">
        <f t="shared" si="2"/>
        <v>0.10393258426966293</v>
      </c>
      <c r="W21" s="46" t="s">
        <v>255</v>
      </c>
      <c r="X21" s="86" t="s">
        <v>256</v>
      </c>
      <c r="Y21" s="46"/>
      <c r="Z21" s="6"/>
    </row>
    <row r="22" spans="1:26" ht="45">
      <c r="A22" s="3" t="s">
        <v>38</v>
      </c>
      <c r="B22" s="17" t="s">
        <v>34</v>
      </c>
      <c r="C22" s="14" t="s">
        <v>35</v>
      </c>
      <c r="D22" s="17" t="s">
        <v>48</v>
      </c>
      <c r="E22" s="4" t="s">
        <v>39</v>
      </c>
      <c r="F22" s="36">
        <v>0.1</v>
      </c>
      <c r="G22" s="70">
        <f t="shared" si="3"/>
        <v>0.20786516853932585</v>
      </c>
      <c r="H22" s="2" t="s">
        <v>32</v>
      </c>
      <c r="I22" s="21" t="s">
        <v>45</v>
      </c>
      <c r="J22" s="32">
        <f>SUM(K22:N22)</f>
        <v>9</v>
      </c>
      <c r="K22" s="64">
        <v>1</v>
      </c>
      <c r="L22" s="26">
        <v>3</v>
      </c>
      <c r="M22" s="64">
        <v>3</v>
      </c>
      <c r="N22" s="64">
        <v>2</v>
      </c>
      <c r="O22" s="52"/>
      <c r="P22" s="52">
        <v>1</v>
      </c>
      <c r="Q22" s="52">
        <v>2</v>
      </c>
      <c r="R22" s="5"/>
      <c r="S22" s="5"/>
      <c r="T22" s="45">
        <f t="shared" si="0"/>
        <v>3</v>
      </c>
      <c r="U22" s="56">
        <f t="shared" si="1"/>
        <v>0.33333333333333331</v>
      </c>
      <c r="V22" s="55">
        <f t="shared" si="2"/>
        <v>6.9288389513108617E-2</v>
      </c>
      <c r="W22" s="46" t="s">
        <v>258</v>
      </c>
      <c r="X22" s="86" t="s">
        <v>257</v>
      </c>
      <c r="Y22" s="46"/>
      <c r="Z22" s="6"/>
    </row>
    <row r="23" spans="1:26" ht="45">
      <c r="A23" s="3" t="s">
        <v>38</v>
      </c>
      <c r="B23" s="17" t="s">
        <v>34</v>
      </c>
      <c r="C23" s="14" t="s">
        <v>35</v>
      </c>
      <c r="D23" s="17" t="s">
        <v>49</v>
      </c>
      <c r="E23" s="4" t="s">
        <v>39</v>
      </c>
      <c r="F23" s="36">
        <v>0.1</v>
      </c>
      <c r="G23" s="70">
        <f t="shared" si="3"/>
        <v>0.20786516853932585</v>
      </c>
      <c r="H23" s="2" t="s">
        <v>17</v>
      </c>
      <c r="I23" s="21" t="s">
        <v>50</v>
      </c>
      <c r="J23" s="32" t="s">
        <v>51</v>
      </c>
      <c r="K23" s="64">
        <v>1</v>
      </c>
      <c r="L23" s="26">
        <v>1</v>
      </c>
      <c r="M23" s="64">
        <v>1</v>
      </c>
      <c r="N23" s="64">
        <v>1</v>
      </c>
      <c r="O23" s="66"/>
      <c r="P23" s="59">
        <v>1</v>
      </c>
      <c r="Q23" s="5">
        <v>1</v>
      </c>
      <c r="R23" s="29"/>
      <c r="S23" s="29"/>
      <c r="T23" s="45">
        <f t="shared" si="0"/>
        <v>2</v>
      </c>
      <c r="U23" s="56">
        <f t="shared" si="1"/>
        <v>0.5</v>
      </c>
      <c r="V23" s="55">
        <f t="shared" si="2"/>
        <v>0.10393258426966293</v>
      </c>
      <c r="W23" s="46" t="s">
        <v>259</v>
      </c>
      <c r="X23" s="86" t="s">
        <v>260</v>
      </c>
      <c r="Y23" s="66"/>
      <c r="Z23" s="29"/>
    </row>
    <row r="24" spans="1:26" ht="45">
      <c r="A24" s="3" t="s">
        <v>38</v>
      </c>
      <c r="B24" s="17" t="s">
        <v>34</v>
      </c>
      <c r="C24" s="14" t="s">
        <v>35</v>
      </c>
      <c r="D24" s="49" t="s">
        <v>52</v>
      </c>
      <c r="E24" s="4" t="s">
        <v>39</v>
      </c>
      <c r="F24" s="36">
        <v>0.1</v>
      </c>
      <c r="G24" s="70">
        <f t="shared" si="3"/>
        <v>0.20786516853932585</v>
      </c>
      <c r="H24" s="2" t="s">
        <v>32</v>
      </c>
      <c r="I24" s="21" t="s">
        <v>53</v>
      </c>
      <c r="J24" s="32">
        <f>SUM(K24:N24)</f>
        <v>2</v>
      </c>
      <c r="K24" s="64">
        <v>0</v>
      </c>
      <c r="L24" s="26">
        <v>0</v>
      </c>
      <c r="M24" s="64">
        <v>1</v>
      </c>
      <c r="N24" s="64">
        <v>1</v>
      </c>
      <c r="O24" s="66"/>
      <c r="P24" s="59">
        <v>0</v>
      </c>
      <c r="Q24" s="5">
        <v>0</v>
      </c>
      <c r="R24" s="29"/>
      <c r="S24" s="29"/>
      <c r="T24" s="45">
        <f t="shared" si="0"/>
        <v>0</v>
      </c>
      <c r="U24" s="56">
        <f t="shared" si="1"/>
        <v>0</v>
      </c>
      <c r="V24" s="55">
        <f t="shared" si="2"/>
        <v>0</v>
      </c>
      <c r="W24" s="59" t="s">
        <v>262</v>
      </c>
      <c r="X24" s="86" t="s">
        <v>261</v>
      </c>
      <c r="Y24" s="66"/>
      <c r="Z24" s="29"/>
    </row>
    <row r="25" spans="1:26" ht="146.25">
      <c r="A25" s="3" t="s">
        <v>54</v>
      </c>
      <c r="B25" s="17" t="s">
        <v>34</v>
      </c>
      <c r="C25" s="14" t="s">
        <v>35</v>
      </c>
      <c r="D25" s="17" t="s">
        <v>55</v>
      </c>
      <c r="E25" s="4" t="s">
        <v>39</v>
      </c>
      <c r="F25" s="36">
        <v>0.2</v>
      </c>
      <c r="G25" s="70">
        <f t="shared" si="3"/>
        <v>0.20786516853932585</v>
      </c>
      <c r="H25" s="2" t="s">
        <v>17</v>
      </c>
      <c r="I25" s="21" t="s">
        <v>56</v>
      </c>
      <c r="J25" s="32" t="s">
        <v>51</v>
      </c>
      <c r="K25" s="64">
        <v>1</v>
      </c>
      <c r="L25" s="64">
        <v>1</v>
      </c>
      <c r="M25" s="64">
        <v>1</v>
      </c>
      <c r="N25" s="64">
        <v>1</v>
      </c>
      <c r="O25" s="66"/>
      <c r="P25" s="59">
        <v>1</v>
      </c>
      <c r="Q25" s="52">
        <v>1</v>
      </c>
      <c r="R25" s="29"/>
      <c r="S25" s="29"/>
      <c r="T25" s="45">
        <f t="shared" si="0"/>
        <v>2</v>
      </c>
      <c r="U25" s="56">
        <f t="shared" si="1"/>
        <v>0.5</v>
      </c>
      <c r="V25" s="55">
        <f t="shared" si="2"/>
        <v>0.10393258426966293</v>
      </c>
      <c r="W25" s="49" t="s">
        <v>307</v>
      </c>
      <c r="X25" s="87" t="s">
        <v>308</v>
      </c>
      <c r="Y25" s="46"/>
      <c r="Z25" s="29"/>
    </row>
    <row r="26" spans="1:26" ht="45">
      <c r="A26" s="3" t="s">
        <v>38</v>
      </c>
      <c r="B26" s="17" t="s">
        <v>34</v>
      </c>
      <c r="C26" s="14" t="s">
        <v>35</v>
      </c>
      <c r="D26" s="17" t="s">
        <v>57</v>
      </c>
      <c r="E26" s="4" t="s">
        <v>39</v>
      </c>
      <c r="F26" s="36">
        <v>0.1</v>
      </c>
      <c r="G26" s="70">
        <f t="shared" si="3"/>
        <v>0.20786516853932585</v>
      </c>
      <c r="H26" s="2" t="s">
        <v>32</v>
      </c>
      <c r="I26" s="21" t="s">
        <v>58</v>
      </c>
      <c r="J26" s="32">
        <f>SUM(K26:N26)</f>
        <v>1</v>
      </c>
      <c r="K26" s="64">
        <v>0</v>
      </c>
      <c r="L26" s="26">
        <v>0</v>
      </c>
      <c r="M26" s="64">
        <v>0</v>
      </c>
      <c r="N26" s="64">
        <v>1</v>
      </c>
      <c r="O26" s="66"/>
      <c r="P26" s="59">
        <v>0</v>
      </c>
      <c r="Q26" s="5">
        <v>0</v>
      </c>
      <c r="R26" s="29"/>
      <c r="S26" s="29"/>
      <c r="T26" s="45">
        <f t="shared" si="0"/>
        <v>0</v>
      </c>
      <c r="U26" s="56">
        <f t="shared" si="1"/>
        <v>0</v>
      </c>
      <c r="V26" s="55">
        <f t="shared" si="2"/>
        <v>0</v>
      </c>
      <c r="W26" s="59" t="s">
        <v>262</v>
      </c>
      <c r="X26" s="86" t="s">
        <v>263</v>
      </c>
      <c r="Y26" s="66"/>
      <c r="Z26" s="29"/>
    </row>
    <row r="27" spans="1:26" ht="56.25">
      <c r="A27" s="3" t="s">
        <v>54</v>
      </c>
      <c r="B27" s="17" t="s">
        <v>34</v>
      </c>
      <c r="C27" s="14" t="s">
        <v>35</v>
      </c>
      <c r="D27" s="19" t="s">
        <v>59</v>
      </c>
      <c r="E27" s="4" t="s">
        <v>39</v>
      </c>
      <c r="F27" s="37">
        <v>0.2</v>
      </c>
      <c r="G27" s="70">
        <f t="shared" si="3"/>
        <v>0.20786516853932585</v>
      </c>
      <c r="H27" s="2" t="s">
        <v>32</v>
      </c>
      <c r="I27" s="2" t="s">
        <v>60</v>
      </c>
      <c r="J27" s="9">
        <f>SUM(K27:N27)</f>
        <v>2</v>
      </c>
      <c r="K27" s="46">
        <v>0</v>
      </c>
      <c r="L27" s="46">
        <v>1</v>
      </c>
      <c r="M27" s="46">
        <v>1</v>
      </c>
      <c r="N27" s="46">
        <v>0</v>
      </c>
      <c r="O27" s="52"/>
      <c r="P27" s="52">
        <v>0</v>
      </c>
      <c r="Q27" s="52">
        <v>1</v>
      </c>
      <c r="R27" s="5"/>
      <c r="S27" s="5"/>
      <c r="T27" s="45">
        <f t="shared" si="0"/>
        <v>1</v>
      </c>
      <c r="U27" s="56">
        <f t="shared" si="1"/>
        <v>0.5</v>
      </c>
      <c r="V27" s="55">
        <f t="shared" si="2"/>
        <v>0.10393258426966293</v>
      </c>
      <c r="W27" s="49" t="s">
        <v>309</v>
      </c>
      <c r="X27" s="47" t="s">
        <v>365</v>
      </c>
      <c r="Y27" s="46"/>
      <c r="Z27" s="6"/>
    </row>
    <row r="28" spans="1:26" ht="258.75">
      <c r="A28" s="3" t="s">
        <v>54</v>
      </c>
      <c r="B28" s="17" t="s">
        <v>34</v>
      </c>
      <c r="C28" s="14" t="s">
        <v>35</v>
      </c>
      <c r="D28" s="11" t="s">
        <v>61</v>
      </c>
      <c r="E28" s="4" t="s">
        <v>62</v>
      </c>
      <c r="F28" s="37">
        <v>0.2</v>
      </c>
      <c r="G28" s="70">
        <f t="shared" si="3"/>
        <v>0.20786516853932585</v>
      </c>
      <c r="H28" s="2" t="s">
        <v>63</v>
      </c>
      <c r="I28" s="2" t="s">
        <v>64</v>
      </c>
      <c r="J28" s="23">
        <v>1</v>
      </c>
      <c r="K28" s="50">
        <v>0.05</v>
      </c>
      <c r="L28" s="50">
        <v>1</v>
      </c>
      <c r="M28" s="50">
        <v>0</v>
      </c>
      <c r="N28" s="46">
        <v>0</v>
      </c>
      <c r="O28" s="52"/>
      <c r="P28" s="58">
        <v>0.05</v>
      </c>
      <c r="Q28" s="58">
        <v>1</v>
      </c>
      <c r="R28" s="23"/>
      <c r="S28" s="5"/>
      <c r="T28" s="44">
        <f>Q28</f>
        <v>1</v>
      </c>
      <c r="U28" s="79">
        <f>Q28</f>
        <v>1</v>
      </c>
      <c r="V28" s="55">
        <f t="shared" si="2"/>
        <v>0.20786516853932585</v>
      </c>
      <c r="W28" s="46" t="s">
        <v>310</v>
      </c>
      <c r="X28" s="47" t="s">
        <v>364</v>
      </c>
      <c r="Y28" s="46"/>
      <c r="Z28" s="49"/>
    </row>
    <row r="29" spans="1:26" ht="56.25">
      <c r="A29" s="3" t="s">
        <v>54</v>
      </c>
      <c r="B29" s="17" t="s">
        <v>34</v>
      </c>
      <c r="C29" s="14" t="s">
        <v>35</v>
      </c>
      <c r="D29" s="47" t="s">
        <v>237</v>
      </c>
      <c r="E29" s="4" t="s">
        <v>39</v>
      </c>
      <c r="F29" s="37">
        <v>0.2</v>
      </c>
      <c r="G29" s="70">
        <f t="shared" si="3"/>
        <v>0.20786516853932585</v>
      </c>
      <c r="H29" s="2" t="s">
        <v>17</v>
      </c>
      <c r="I29" s="2" t="s">
        <v>37</v>
      </c>
      <c r="J29" s="5">
        <v>1</v>
      </c>
      <c r="K29" s="46">
        <v>1</v>
      </c>
      <c r="L29" s="46">
        <v>1</v>
      </c>
      <c r="M29" s="46">
        <v>1</v>
      </c>
      <c r="N29" s="46">
        <v>1</v>
      </c>
      <c r="O29" s="52"/>
      <c r="P29" s="52">
        <v>1</v>
      </c>
      <c r="Q29" s="52">
        <v>1</v>
      </c>
      <c r="R29" s="5"/>
      <c r="S29" s="5"/>
      <c r="T29" s="45">
        <f t="shared" si="0"/>
        <v>2</v>
      </c>
      <c r="U29" s="56">
        <f t="shared" si="1"/>
        <v>0.5</v>
      </c>
      <c r="V29" s="55">
        <f t="shared" si="2"/>
        <v>0.10393258426966293</v>
      </c>
      <c r="W29" s="49" t="s">
        <v>311</v>
      </c>
      <c r="X29" s="49" t="s">
        <v>312</v>
      </c>
      <c r="Y29" s="46"/>
      <c r="Z29" s="6"/>
    </row>
    <row r="30" spans="1:26" ht="45">
      <c r="A30" s="3" t="s">
        <v>54</v>
      </c>
      <c r="B30" s="17" t="s">
        <v>34</v>
      </c>
      <c r="C30" s="14" t="s">
        <v>35</v>
      </c>
      <c r="D30" s="11" t="s">
        <v>65</v>
      </c>
      <c r="E30" s="4" t="s">
        <v>39</v>
      </c>
      <c r="F30" s="37">
        <v>0.2</v>
      </c>
      <c r="G30" s="70">
        <f t="shared" si="3"/>
        <v>0.20786516853932585</v>
      </c>
      <c r="H30" s="2" t="s">
        <v>32</v>
      </c>
      <c r="I30" s="2" t="s">
        <v>66</v>
      </c>
      <c r="J30" s="5">
        <f>SUM(K30:N30)</f>
        <v>1</v>
      </c>
      <c r="K30" s="46">
        <v>0</v>
      </c>
      <c r="L30" s="46">
        <v>0</v>
      </c>
      <c r="M30" s="46">
        <v>0.5</v>
      </c>
      <c r="N30" s="46">
        <v>0.5</v>
      </c>
      <c r="O30" s="66"/>
      <c r="P30" s="52">
        <v>0</v>
      </c>
      <c r="Q30" s="52">
        <v>0</v>
      </c>
      <c r="R30" s="29"/>
      <c r="S30" s="29"/>
      <c r="T30" s="45">
        <f t="shared" si="0"/>
        <v>0</v>
      </c>
      <c r="U30" s="56">
        <f t="shared" si="1"/>
        <v>0</v>
      </c>
      <c r="V30" s="55">
        <f t="shared" si="2"/>
        <v>0</v>
      </c>
      <c r="W30" s="59"/>
      <c r="X30" s="59" t="s">
        <v>263</v>
      </c>
      <c r="Y30" s="66"/>
      <c r="Z30" s="29"/>
    </row>
    <row r="31" spans="1:26" ht="90">
      <c r="A31" s="24" t="s">
        <v>67</v>
      </c>
      <c r="B31" s="17" t="s">
        <v>13</v>
      </c>
      <c r="C31" s="16" t="s">
        <v>68</v>
      </c>
      <c r="D31" s="47" t="s">
        <v>238</v>
      </c>
      <c r="E31" s="4" t="s">
        <v>36</v>
      </c>
      <c r="F31" s="12">
        <v>0.1</v>
      </c>
      <c r="G31" s="70">
        <f t="shared" ref="G31:G43" si="4">81.5/13</f>
        <v>6.2692307692307692</v>
      </c>
      <c r="H31" s="44" t="s">
        <v>63</v>
      </c>
      <c r="I31" s="2" t="s">
        <v>69</v>
      </c>
      <c r="J31" s="5">
        <v>1</v>
      </c>
      <c r="K31" s="46">
        <v>0</v>
      </c>
      <c r="L31" s="46">
        <v>0</v>
      </c>
      <c r="M31" s="46">
        <v>0.5</v>
      </c>
      <c r="N31" s="46">
        <v>1</v>
      </c>
      <c r="O31" s="52"/>
      <c r="P31" s="52">
        <v>0</v>
      </c>
      <c r="Q31" s="52">
        <v>0</v>
      </c>
      <c r="R31" s="5"/>
      <c r="S31" s="5"/>
      <c r="T31" s="45">
        <f t="shared" si="0"/>
        <v>0</v>
      </c>
      <c r="U31" s="56">
        <f t="shared" ref="U31:U37" si="5">Q31</f>
        <v>0</v>
      </c>
      <c r="V31" s="55">
        <f t="shared" si="2"/>
        <v>0</v>
      </c>
      <c r="W31" s="46"/>
      <c r="X31" s="83" t="s">
        <v>263</v>
      </c>
      <c r="Y31" s="46"/>
      <c r="Z31" s="6" t="s">
        <v>280</v>
      </c>
    </row>
    <row r="32" spans="1:26" ht="78.75">
      <c r="A32" s="24" t="s">
        <v>67</v>
      </c>
      <c r="B32" s="17" t="s">
        <v>13</v>
      </c>
      <c r="C32" s="16" t="s">
        <v>68</v>
      </c>
      <c r="D32" s="11" t="s">
        <v>70</v>
      </c>
      <c r="E32" s="4" t="s">
        <v>71</v>
      </c>
      <c r="F32" s="12">
        <v>0.1</v>
      </c>
      <c r="G32" s="70">
        <f t="shared" si="4"/>
        <v>6.2692307692307692</v>
      </c>
      <c r="H32" s="44" t="s">
        <v>63</v>
      </c>
      <c r="I32" s="2" t="s">
        <v>69</v>
      </c>
      <c r="J32" s="5">
        <v>1</v>
      </c>
      <c r="K32" s="46">
        <v>0</v>
      </c>
      <c r="L32" s="46">
        <v>0.35</v>
      </c>
      <c r="M32" s="46">
        <v>1</v>
      </c>
      <c r="N32" s="46">
        <v>0</v>
      </c>
      <c r="O32" s="52"/>
      <c r="P32" s="52">
        <v>0</v>
      </c>
      <c r="Q32" s="52">
        <v>0.35</v>
      </c>
      <c r="R32" s="5"/>
      <c r="S32" s="5"/>
      <c r="T32" s="45">
        <f t="shared" si="0"/>
        <v>0.35</v>
      </c>
      <c r="U32" s="56">
        <f t="shared" si="5"/>
        <v>0.35</v>
      </c>
      <c r="V32" s="55">
        <f t="shared" si="2"/>
        <v>2.194230769230769</v>
      </c>
      <c r="W32" s="46" t="s">
        <v>282</v>
      </c>
      <c r="X32" s="83" t="s">
        <v>283</v>
      </c>
      <c r="Y32" s="46"/>
      <c r="Z32" s="6" t="s">
        <v>281</v>
      </c>
    </row>
    <row r="33" spans="1:26" ht="393.75">
      <c r="A33" s="24" t="s">
        <v>67</v>
      </c>
      <c r="B33" s="17" t="s">
        <v>13</v>
      </c>
      <c r="C33" s="48" t="s">
        <v>68</v>
      </c>
      <c r="D33" s="11" t="s">
        <v>72</v>
      </c>
      <c r="E33" s="4" t="s">
        <v>71</v>
      </c>
      <c r="F33" s="12">
        <v>0.1</v>
      </c>
      <c r="G33" s="70">
        <f t="shared" si="4"/>
        <v>6.2692307692307692</v>
      </c>
      <c r="H33" s="44" t="s">
        <v>63</v>
      </c>
      <c r="I33" s="2" t="s">
        <v>69</v>
      </c>
      <c r="J33" s="5">
        <v>1</v>
      </c>
      <c r="K33" s="46">
        <v>0.04</v>
      </c>
      <c r="L33" s="46">
        <v>0.41</v>
      </c>
      <c r="M33" s="46">
        <v>0.78</v>
      </c>
      <c r="N33" s="46">
        <v>1</v>
      </c>
      <c r="O33" s="52"/>
      <c r="P33" s="67">
        <v>0.04</v>
      </c>
      <c r="Q33" s="52">
        <v>0.41</v>
      </c>
      <c r="R33" s="5"/>
      <c r="S33" s="5"/>
      <c r="T33" s="45">
        <f t="shared" si="0"/>
        <v>0.44999999999999996</v>
      </c>
      <c r="U33" s="56">
        <f t="shared" si="5"/>
        <v>0.41</v>
      </c>
      <c r="V33" s="55">
        <f t="shared" si="2"/>
        <v>2.570384615384615</v>
      </c>
      <c r="W33" s="62" t="s">
        <v>285</v>
      </c>
      <c r="X33" s="83" t="s">
        <v>284</v>
      </c>
      <c r="Y33" s="46"/>
      <c r="Z33" s="6" t="s">
        <v>281</v>
      </c>
    </row>
    <row r="34" spans="1:26" ht="337.5">
      <c r="A34" s="24" t="s">
        <v>67</v>
      </c>
      <c r="B34" s="17" t="s">
        <v>24</v>
      </c>
      <c r="C34" s="20" t="s">
        <v>73</v>
      </c>
      <c r="D34" s="11" t="s">
        <v>74</v>
      </c>
      <c r="E34" s="4" t="s">
        <v>75</v>
      </c>
      <c r="F34" s="12">
        <v>0.1</v>
      </c>
      <c r="G34" s="70">
        <f t="shared" si="4"/>
        <v>6.2692307692307692</v>
      </c>
      <c r="H34" s="44" t="s">
        <v>63</v>
      </c>
      <c r="I34" s="2" t="s">
        <v>69</v>
      </c>
      <c r="J34" s="5">
        <v>1</v>
      </c>
      <c r="K34" s="46">
        <v>0</v>
      </c>
      <c r="L34" s="46">
        <v>0.24</v>
      </c>
      <c r="M34" s="46">
        <v>0.51</v>
      </c>
      <c r="N34" s="46">
        <v>1</v>
      </c>
      <c r="O34" s="52"/>
      <c r="P34" s="52">
        <v>0</v>
      </c>
      <c r="Q34" s="52">
        <v>0.24</v>
      </c>
      <c r="R34" s="5"/>
      <c r="S34" s="5"/>
      <c r="T34" s="45">
        <f t="shared" si="0"/>
        <v>0.24</v>
      </c>
      <c r="U34" s="56">
        <f t="shared" si="5"/>
        <v>0.24</v>
      </c>
      <c r="V34" s="55">
        <f t="shared" si="2"/>
        <v>1.5046153846153845</v>
      </c>
      <c r="W34" s="46" t="s">
        <v>286</v>
      </c>
      <c r="X34" s="83" t="s">
        <v>287</v>
      </c>
      <c r="Y34" s="46"/>
      <c r="Z34" s="6" t="s">
        <v>281</v>
      </c>
    </row>
    <row r="35" spans="1:26" ht="68.25">
      <c r="A35" s="24" t="s">
        <v>67</v>
      </c>
      <c r="B35" s="17" t="s">
        <v>24</v>
      </c>
      <c r="C35" s="20" t="s">
        <v>73</v>
      </c>
      <c r="D35" s="11" t="s">
        <v>76</v>
      </c>
      <c r="E35" s="4" t="s">
        <v>77</v>
      </c>
      <c r="F35" s="12">
        <v>0.1</v>
      </c>
      <c r="G35" s="70">
        <f t="shared" si="4"/>
        <v>6.2692307692307692</v>
      </c>
      <c r="H35" s="44" t="s">
        <v>63</v>
      </c>
      <c r="I35" s="2" t="s">
        <v>69</v>
      </c>
      <c r="J35" s="5">
        <v>1</v>
      </c>
      <c r="K35" s="46">
        <v>0</v>
      </c>
      <c r="L35" s="46">
        <v>0.25</v>
      </c>
      <c r="M35" s="46">
        <v>0.75</v>
      </c>
      <c r="N35" s="46">
        <v>1</v>
      </c>
      <c r="O35" s="52"/>
      <c r="P35" s="52">
        <v>0</v>
      </c>
      <c r="Q35" s="52">
        <v>0.25</v>
      </c>
      <c r="R35" s="5"/>
      <c r="S35" s="5"/>
      <c r="T35" s="45">
        <f t="shared" si="0"/>
        <v>0.25</v>
      </c>
      <c r="U35" s="56">
        <f t="shared" si="5"/>
        <v>0.25</v>
      </c>
      <c r="V35" s="55">
        <f t="shared" si="2"/>
        <v>1.5673076923076923</v>
      </c>
      <c r="W35" s="46" t="s">
        <v>288</v>
      </c>
      <c r="X35" s="83" t="s">
        <v>289</v>
      </c>
      <c r="Y35" s="46"/>
      <c r="Z35" s="6" t="s">
        <v>281</v>
      </c>
    </row>
    <row r="36" spans="1:26" ht="68.25">
      <c r="A36" s="24" t="s">
        <v>67</v>
      </c>
      <c r="B36" s="17" t="s">
        <v>24</v>
      </c>
      <c r="C36" s="20" t="s">
        <v>73</v>
      </c>
      <c r="D36" s="11" t="s">
        <v>78</v>
      </c>
      <c r="E36" s="4" t="s">
        <v>79</v>
      </c>
      <c r="F36" s="12">
        <v>0.1</v>
      </c>
      <c r="G36" s="70">
        <f t="shared" si="4"/>
        <v>6.2692307692307692</v>
      </c>
      <c r="H36" s="44" t="s">
        <v>63</v>
      </c>
      <c r="I36" s="2" t="s">
        <v>69</v>
      </c>
      <c r="J36" s="5">
        <v>1</v>
      </c>
      <c r="K36" s="46">
        <v>0</v>
      </c>
      <c r="L36" s="46">
        <v>0.35</v>
      </c>
      <c r="M36" s="46">
        <v>0.85</v>
      </c>
      <c r="N36" s="46">
        <v>1</v>
      </c>
      <c r="O36" s="52"/>
      <c r="P36" s="52">
        <v>0</v>
      </c>
      <c r="Q36" s="52">
        <v>0.35</v>
      </c>
      <c r="R36" s="5"/>
      <c r="S36" s="5"/>
      <c r="T36" s="45">
        <f t="shared" si="0"/>
        <v>0.35</v>
      </c>
      <c r="U36" s="56">
        <f t="shared" si="5"/>
        <v>0.35</v>
      </c>
      <c r="V36" s="55">
        <f t="shared" si="2"/>
        <v>2.194230769230769</v>
      </c>
      <c r="W36" s="46" t="s">
        <v>290</v>
      </c>
      <c r="X36" s="83" t="s">
        <v>291</v>
      </c>
      <c r="Y36" s="46"/>
      <c r="Z36" s="6" t="s">
        <v>281</v>
      </c>
    </row>
    <row r="37" spans="1:26" ht="225">
      <c r="A37" s="24" t="s">
        <v>67</v>
      </c>
      <c r="B37" s="17" t="s">
        <v>13</v>
      </c>
      <c r="C37" s="18" t="s">
        <v>80</v>
      </c>
      <c r="D37" s="47" t="s">
        <v>80</v>
      </c>
      <c r="E37" s="4" t="s">
        <v>79</v>
      </c>
      <c r="F37" s="12">
        <v>0.35</v>
      </c>
      <c r="G37" s="70">
        <f t="shared" si="4"/>
        <v>6.2692307692307692</v>
      </c>
      <c r="H37" s="44" t="s">
        <v>63</v>
      </c>
      <c r="I37" s="2" t="s">
        <v>69</v>
      </c>
      <c r="J37" s="5">
        <v>1</v>
      </c>
      <c r="K37" s="46">
        <v>0.24</v>
      </c>
      <c r="L37" s="46">
        <v>0.48</v>
      </c>
      <c r="M37" s="46">
        <v>0.69</v>
      </c>
      <c r="N37" s="46">
        <v>1</v>
      </c>
      <c r="O37" s="52"/>
      <c r="P37" s="52">
        <v>0.24</v>
      </c>
      <c r="Q37" s="52">
        <v>0.48</v>
      </c>
      <c r="R37" s="5"/>
      <c r="S37" s="5"/>
      <c r="T37" s="45">
        <f t="shared" si="0"/>
        <v>0.72</v>
      </c>
      <c r="U37" s="56">
        <f t="shared" si="5"/>
        <v>0.48</v>
      </c>
      <c r="V37" s="55">
        <f t="shared" si="2"/>
        <v>3.0092307692307689</v>
      </c>
      <c r="W37" s="62" t="s">
        <v>292</v>
      </c>
      <c r="X37" s="83" t="s">
        <v>293</v>
      </c>
      <c r="Y37" s="46"/>
      <c r="Z37" s="6" t="s">
        <v>281</v>
      </c>
    </row>
    <row r="38" spans="1:26" ht="48">
      <c r="A38" s="24" t="s">
        <v>67</v>
      </c>
      <c r="B38" s="17" t="s">
        <v>34</v>
      </c>
      <c r="C38" s="14" t="s">
        <v>35</v>
      </c>
      <c r="D38" s="47" t="s">
        <v>239</v>
      </c>
      <c r="E38" s="4" t="s">
        <v>36</v>
      </c>
      <c r="F38" s="12">
        <v>0.05</v>
      </c>
      <c r="G38" s="70">
        <f t="shared" si="4"/>
        <v>6.2692307692307692</v>
      </c>
      <c r="H38" s="2" t="s">
        <v>17</v>
      </c>
      <c r="I38" s="2" t="s">
        <v>37</v>
      </c>
      <c r="J38" s="4">
        <v>1</v>
      </c>
      <c r="K38" s="46">
        <v>1</v>
      </c>
      <c r="L38" s="46">
        <v>1</v>
      </c>
      <c r="M38" s="46">
        <v>1</v>
      </c>
      <c r="N38" s="46">
        <v>1</v>
      </c>
      <c r="O38" s="52"/>
      <c r="P38" s="52">
        <v>1</v>
      </c>
      <c r="Q38" s="52">
        <v>1</v>
      </c>
      <c r="R38" s="5"/>
      <c r="S38" s="5"/>
      <c r="T38" s="45">
        <f t="shared" si="0"/>
        <v>2</v>
      </c>
      <c r="U38" s="56">
        <f t="shared" si="1"/>
        <v>0.5</v>
      </c>
      <c r="V38" s="55">
        <f t="shared" si="2"/>
        <v>3.1346153846153846</v>
      </c>
      <c r="W38" s="85" t="s">
        <v>273</v>
      </c>
      <c r="X38" s="83" t="s">
        <v>398</v>
      </c>
      <c r="Y38" s="46"/>
      <c r="Z38" s="6"/>
    </row>
    <row r="39" spans="1:26" ht="157.5">
      <c r="A39" s="24" t="s">
        <v>81</v>
      </c>
      <c r="B39" s="17" t="s">
        <v>13</v>
      </c>
      <c r="C39" s="18" t="s">
        <v>82</v>
      </c>
      <c r="D39" s="11" t="s">
        <v>83</v>
      </c>
      <c r="E39" s="4" t="s">
        <v>79</v>
      </c>
      <c r="F39" s="12">
        <v>0.45</v>
      </c>
      <c r="G39" s="70">
        <f t="shared" si="4"/>
        <v>6.2692307692307692</v>
      </c>
      <c r="H39" s="44" t="s">
        <v>63</v>
      </c>
      <c r="I39" s="2" t="s">
        <v>69</v>
      </c>
      <c r="J39" s="4">
        <v>1</v>
      </c>
      <c r="K39" s="46">
        <v>0.157</v>
      </c>
      <c r="L39" s="46">
        <v>0.62</v>
      </c>
      <c r="M39" s="46">
        <v>0.68400000000000005</v>
      </c>
      <c r="N39" s="46">
        <v>1</v>
      </c>
      <c r="O39" s="71"/>
      <c r="P39" s="46">
        <v>0.157</v>
      </c>
      <c r="Q39" s="46">
        <v>0.62</v>
      </c>
      <c r="R39" s="5"/>
      <c r="S39" s="5"/>
      <c r="T39" s="45">
        <f t="shared" si="0"/>
        <v>0.77700000000000002</v>
      </c>
      <c r="U39" s="56">
        <f>Q39</f>
        <v>0.62</v>
      </c>
      <c r="V39" s="55">
        <f t="shared" si="2"/>
        <v>3.8869230769230767</v>
      </c>
      <c r="W39" s="62" t="s">
        <v>294</v>
      </c>
      <c r="X39" s="88" t="s">
        <v>295</v>
      </c>
      <c r="Y39" s="46"/>
      <c r="Z39" s="6"/>
    </row>
    <row r="40" spans="1:26" ht="45">
      <c r="A40" s="24" t="s">
        <v>81</v>
      </c>
      <c r="B40" s="17" t="s">
        <v>24</v>
      </c>
      <c r="C40" s="17" t="s">
        <v>84</v>
      </c>
      <c r="D40" s="11" t="s">
        <v>85</v>
      </c>
      <c r="E40" s="4" t="s">
        <v>77</v>
      </c>
      <c r="F40" s="12">
        <v>0.45</v>
      </c>
      <c r="G40" s="70">
        <f t="shared" si="4"/>
        <v>6.2692307692307692</v>
      </c>
      <c r="H40" s="44" t="s">
        <v>63</v>
      </c>
      <c r="I40" s="2" t="s">
        <v>69</v>
      </c>
      <c r="J40" s="4">
        <v>1</v>
      </c>
      <c r="K40" s="46">
        <v>0.35</v>
      </c>
      <c r="L40" s="46">
        <v>0.8</v>
      </c>
      <c r="M40" s="46">
        <v>1</v>
      </c>
      <c r="N40" s="46">
        <v>1</v>
      </c>
      <c r="O40" s="71"/>
      <c r="P40" s="67">
        <v>0.35</v>
      </c>
      <c r="Q40" s="46">
        <v>0.8</v>
      </c>
      <c r="R40" s="5"/>
      <c r="S40" s="5"/>
      <c r="T40" s="45">
        <f t="shared" si="0"/>
        <v>1.1499999999999999</v>
      </c>
      <c r="U40" s="79">
        <f>Q40</f>
        <v>0.8</v>
      </c>
      <c r="V40" s="55">
        <f t="shared" si="2"/>
        <v>5.0153846153846153</v>
      </c>
      <c r="W40" s="62" t="s">
        <v>296</v>
      </c>
      <c r="X40" s="83" t="s">
        <v>297</v>
      </c>
      <c r="Y40" s="46"/>
      <c r="Z40" s="6"/>
    </row>
    <row r="41" spans="1:26" ht="48">
      <c r="A41" s="24" t="s">
        <v>81</v>
      </c>
      <c r="B41" s="17" t="s">
        <v>34</v>
      </c>
      <c r="C41" s="14" t="s">
        <v>35</v>
      </c>
      <c r="D41" s="47" t="s">
        <v>240</v>
      </c>
      <c r="E41" s="4" t="s">
        <v>36</v>
      </c>
      <c r="F41" s="12">
        <v>0.1</v>
      </c>
      <c r="G41" s="70">
        <f t="shared" si="4"/>
        <v>6.2692307692307692</v>
      </c>
      <c r="H41" s="2" t="s">
        <v>17</v>
      </c>
      <c r="I41" s="2" t="s">
        <v>37</v>
      </c>
      <c r="J41" s="4">
        <v>1</v>
      </c>
      <c r="K41" s="46">
        <v>1</v>
      </c>
      <c r="L41" s="46">
        <v>1</v>
      </c>
      <c r="M41" s="46">
        <v>1</v>
      </c>
      <c r="N41" s="46">
        <v>1</v>
      </c>
      <c r="O41" s="71"/>
      <c r="P41" s="67">
        <v>1</v>
      </c>
      <c r="Q41" s="46">
        <v>1</v>
      </c>
      <c r="R41" s="5"/>
      <c r="S41" s="5"/>
      <c r="T41" s="45">
        <f t="shared" si="0"/>
        <v>2</v>
      </c>
      <c r="U41" s="56">
        <f t="shared" si="1"/>
        <v>0.5</v>
      </c>
      <c r="V41" s="55">
        <f t="shared" si="2"/>
        <v>3.1346153846153846</v>
      </c>
      <c r="W41" s="85" t="s">
        <v>273</v>
      </c>
      <c r="X41" s="83" t="s">
        <v>399</v>
      </c>
      <c r="Y41" s="46"/>
      <c r="Z41" s="6"/>
    </row>
    <row r="42" spans="1:26" ht="213.75">
      <c r="A42" s="24" t="s">
        <v>86</v>
      </c>
      <c r="B42" s="17" t="s">
        <v>24</v>
      </c>
      <c r="C42" s="18" t="s">
        <v>87</v>
      </c>
      <c r="D42" s="18" t="s">
        <v>87</v>
      </c>
      <c r="E42" s="4" t="s">
        <v>75</v>
      </c>
      <c r="F42" s="12">
        <v>0.95</v>
      </c>
      <c r="G42" s="70">
        <f t="shared" si="4"/>
        <v>6.2692307692307692</v>
      </c>
      <c r="H42" s="44" t="s">
        <v>63</v>
      </c>
      <c r="I42" s="2" t="s">
        <v>69</v>
      </c>
      <c r="J42" s="4">
        <v>1</v>
      </c>
      <c r="K42" s="46">
        <v>0.27500000000000002</v>
      </c>
      <c r="L42" s="46">
        <v>0.35</v>
      </c>
      <c r="M42" s="46">
        <v>0.75</v>
      </c>
      <c r="N42" s="46">
        <v>1</v>
      </c>
      <c r="O42" s="71"/>
      <c r="P42" s="67">
        <v>0.27500000000000002</v>
      </c>
      <c r="Q42" s="52">
        <v>0.35</v>
      </c>
      <c r="R42" s="5"/>
      <c r="S42" s="5"/>
      <c r="T42" s="45">
        <f t="shared" si="0"/>
        <v>0.625</v>
      </c>
      <c r="U42" s="56">
        <f>Q42</f>
        <v>0.35</v>
      </c>
      <c r="V42" s="55">
        <f t="shared" si="2"/>
        <v>2.194230769230769</v>
      </c>
      <c r="W42" s="62" t="s">
        <v>298</v>
      </c>
      <c r="X42" s="83" t="s">
        <v>366</v>
      </c>
      <c r="Y42" s="46"/>
      <c r="Z42" s="6"/>
    </row>
    <row r="43" spans="1:26" ht="48">
      <c r="A43" s="24" t="s">
        <v>86</v>
      </c>
      <c r="B43" s="17" t="s">
        <v>34</v>
      </c>
      <c r="C43" s="14" t="s">
        <v>35</v>
      </c>
      <c r="D43" s="47" t="s">
        <v>241</v>
      </c>
      <c r="E43" s="4" t="s">
        <v>36</v>
      </c>
      <c r="F43" s="12">
        <v>0.05</v>
      </c>
      <c r="G43" s="70">
        <f t="shared" si="4"/>
        <v>6.2692307692307692</v>
      </c>
      <c r="H43" s="2" t="s">
        <v>17</v>
      </c>
      <c r="I43" s="2" t="s">
        <v>37</v>
      </c>
      <c r="J43" s="4">
        <v>1</v>
      </c>
      <c r="K43" s="46">
        <v>1</v>
      </c>
      <c r="L43" s="46">
        <v>1</v>
      </c>
      <c r="M43" s="46">
        <v>1</v>
      </c>
      <c r="N43" s="46">
        <v>1</v>
      </c>
      <c r="P43" s="46">
        <v>1</v>
      </c>
      <c r="Q43" s="52">
        <v>1</v>
      </c>
      <c r="R43" s="5"/>
      <c r="S43" s="5"/>
      <c r="T43" s="45">
        <f t="shared" si="0"/>
        <v>2</v>
      </c>
      <c r="U43" s="56">
        <f t="shared" si="1"/>
        <v>0.5</v>
      </c>
      <c r="V43" s="55">
        <f t="shared" si="2"/>
        <v>3.1346153846153846</v>
      </c>
      <c r="W43" s="85" t="s">
        <v>273</v>
      </c>
      <c r="X43" s="83" t="s">
        <v>400</v>
      </c>
      <c r="Y43" s="46"/>
      <c r="Z43" s="6"/>
    </row>
    <row r="44" spans="1:26" ht="45">
      <c r="A44" s="24" t="s">
        <v>88</v>
      </c>
      <c r="B44" s="17" t="s">
        <v>34</v>
      </c>
      <c r="C44" s="14" t="s">
        <v>35</v>
      </c>
      <c r="D44" s="11" t="s">
        <v>89</v>
      </c>
      <c r="E44" s="10" t="s">
        <v>90</v>
      </c>
      <c r="F44" s="38">
        <v>0.1</v>
      </c>
      <c r="G44" s="70">
        <f t="shared" si="3"/>
        <v>0.20786516853932585</v>
      </c>
      <c r="H44" s="2" t="s">
        <v>32</v>
      </c>
      <c r="I44" s="2" t="s">
        <v>91</v>
      </c>
      <c r="J44" s="5">
        <f>SUM(K44:N44)</f>
        <v>1</v>
      </c>
      <c r="K44" s="46">
        <v>0</v>
      </c>
      <c r="L44" s="45">
        <v>1</v>
      </c>
      <c r="M44" s="46">
        <v>0</v>
      </c>
      <c r="N44" s="46">
        <v>0</v>
      </c>
      <c r="O44" s="52"/>
      <c r="P44" s="52">
        <v>0</v>
      </c>
      <c r="Q44" s="5">
        <v>1</v>
      </c>
      <c r="R44" s="5"/>
      <c r="S44" s="5"/>
      <c r="T44" s="45">
        <f t="shared" si="0"/>
        <v>1</v>
      </c>
      <c r="U44" s="56">
        <f t="shared" si="1"/>
        <v>1</v>
      </c>
      <c r="V44" s="55">
        <f t="shared" si="2"/>
        <v>0.20786516853932585</v>
      </c>
      <c r="W44" s="80" t="s">
        <v>367</v>
      </c>
      <c r="X44" s="80" t="s">
        <v>411</v>
      </c>
      <c r="Y44" s="46"/>
      <c r="Z44" s="31"/>
    </row>
    <row r="45" spans="1:26" ht="90">
      <c r="A45" s="24" t="s">
        <v>88</v>
      </c>
      <c r="B45" s="17" t="s">
        <v>34</v>
      </c>
      <c r="C45" s="14" t="s">
        <v>35</v>
      </c>
      <c r="D45" s="11" t="s">
        <v>92</v>
      </c>
      <c r="E45" s="10" t="s">
        <v>90</v>
      </c>
      <c r="F45" s="36">
        <v>0.1</v>
      </c>
      <c r="G45" s="70">
        <f t="shared" si="3"/>
        <v>0.20786516853932585</v>
      </c>
      <c r="H45" s="2" t="s">
        <v>32</v>
      </c>
      <c r="I45" s="2" t="s">
        <v>93</v>
      </c>
      <c r="J45" s="5">
        <f>SUM(K45:N45)</f>
        <v>1</v>
      </c>
      <c r="K45" s="46">
        <v>0</v>
      </c>
      <c r="L45" s="45">
        <v>0</v>
      </c>
      <c r="M45" s="46">
        <v>1</v>
      </c>
      <c r="N45" s="46">
        <v>0</v>
      </c>
      <c r="O45" s="52"/>
      <c r="P45" s="52">
        <v>0</v>
      </c>
      <c r="Q45" s="5">
        <v>0</v>
      </c>
      <c r="R45" s="5"/>
      <c r="S45" s="5"/>
      <c r="T45" s="45">
        <f t="shared" si="0"/>
        <v>0</v>
      </c>
      <c r="U45" s="56">
        <f t="shared" si="1"/>
        <v>0</v>
      </c>
      <c r="V45" s="55">
        <f t="shared" si="2"/>
        <v>0</v>
      </c>
      <c r="W45" s="80" t="s">
        <v>367</v>
      </c>
      <c r="X45" s="74" t="s">
        <v>412</v>
      </c>
      <c r="Y45" s="74" t="s">
        <v>415</v>
      </c>
      <c r="Z45" s="46" t="s">
        <v>416</v>
      </c>
    </row>
    <row r="46" spans="1:26" ht="90">
      <c r="A46" s="24" t="s">
        <v>88</v>
      </c>
      <c r="B46" s="17" t="s">
        <v>34</v>
      </c>
      <c r="C46" s="14" t="s">
        <v>35</v>
      </c>
      <c r="D46" s="11" t="s">
        <v>94</v>
      </c>
      <c r="E46" s="10" t="s">
        <v>90</v>
      </c>
      <c r="F46" s="36">
        <v>0.2</v>
      </c>
      <c r="G46" s="70">
        <f t="shared" si="3"/>
        <v>0.20786516853932585</v>
      </c>
      <c r="H46" s="2" t="s">
        <v>32</v>
      </c>
      <c r="I46" s="2" t="s">
        <v>95</v>
      </c>
      <c r="J46" s="5">
        <f>SUM(K46:N46)</f>
        <v>2</v>
      </c>
      <c r="K46" s="46">
        <v>0</v>
      </c>
      <c r="L46" s="45">
        <v>0</v>
      </c>
      <c r="M46" s="46">
        <v>1</v>
      </c>
      <c r="N46" s="46">
        <v>1</v>
      </c>
      <c r="O46" s="52"/>
      <c r="P46" s="52">
        <v>0</v>
      </c>
      <c r="Q46" s="5">
        <v>0</v>
      </c>
      <c r="R46" s="5"/>
      <c r="S46" s="5"/>
      <c r="T46" s="45">
        <f t="shared" si="0"/>
        <v>0</v>
      </c>
      <c r="U46" s="56">
        <f t="shared" si="1"/>
        <v>0</v>
      </c>
      <c r="V46" s="55">
        <f t="shared" si="2"/>
        <v>0</v>
      </c>
      <c r="W46" s="80" t="s">
        <v>417</v>
      </c>
      <c r="X46" s="74" t="s">
        <v>418</v>
      </c>
      <c r="Y46" s="74" t="s">
        <v>413</v>
      </c>
      <c r="Z46" s="46" t="s">
        <v>414</v>
      </c>
    </row>
    <row r="47" spans="1:26" ht="113.25">
      <c r="A47" s="24" t="s">
        <v>88</v>
      </c>
      <c r="B47" s="17" t="s">
        <v>34</v>
      </c>
      <c r="C47" s="14" t="s">
        <v>35</v>
      </c>
      <c r="D47" s="11" t="s">
        <v>96</v>
      </c>
      <c r="E47" s="10" t="s">
        <v>90</v>
      </c>
      <c r="F47" s="36">
        <v>0.5</v>
      </c>
      <c r="G47" s="70">
        <f t="shared" si="3"/>
        <v>0.20786516853932585</v>
      </c>
      <c r="H47" s="2" t="s">
        <v>63</v>
      </c>
      <c r="I47" s="2" t="s">
        <v>97</v>
      </c>
      <c r="J47" s="23">
        <v>1</v>
      </c>
      <c r="K47" s="58">
        <v>0.25</v>
      </c>
      <c r="L47" s="23">
        <v>0.5</v>
      </c>
      <c r="M47" s="58">
        <v>0.75</v>
      </c>
      <c r="N47" s="58">
        <v>1</v>
      </c>
      <c r="O47" s="52"/>
      <c r="P47" s="58">
        <v>0.25</v>
      </c>
      <c r="Q47" s="23">
        <v>0.5</v>
      </c>
      <c r="R47" s="5"/>
      <c r="S47" s="5"/>
      <c r="T47" s="45">
        <f t="shared" si="0"/>
        <v>0.75</v>
      </c>
      <c r="U47" s="56">
        <f>Q47</f>
        <v>0.5</v>
      </c>
      <c r="V47" s="55">
        <f t="shared" si="2"/>
        <v>0.10393258426966293</v>
      </c>
      <c r="W47" s="80" t="s">
        <v>368</v>
      </c>
      <c r="X47" s="81" t="s">
        <v>419</v>
      </c>
      <c r="Y47" s="46"/>
      <c r="Z47" s="5"/>
    </row>
    <row r="48" spans="1:26" ht="45.75">
      <c r="A48" s="24" t="s">
        <v>88</v>
      </c>
      <c r="B48" s="17" t="s">
        <v>34</v>
      </c>
      <c r="C48" s="14" t="s">
        <v>35</v>
      </c>
      <c r="D48" s="47" t="s">
        <v>242</v>
      </c>
      <c r="E48" s="10" t="s">
        <v>90</v>
      </c>
      <c r="F48" s="36">
        <v>0.1</v>
      </c>
      <c r="G48" s="70">
        <f t="shared" si="3"/>
        <v>0.20786516853932585</v>
      </c>
      <c r="H48" s="2" t="s">
        <v>17</v>
      </c>
      <c r="I48" s="2" t="s">
        <v>37</v>
      </c>
      <c r="J48" s="5">
        <v>1</v>
      </c>
      <c r="K48" s="46">
        <v>1</v>
      </c>
      <c r="L48" s="45">
        <v>1</v>
      </c>
      <c r="M48" s="46">
        <v>1</v>
      </c>
      <c r="N48" s="46">
        <v>1</v>
      </c>
      <c r="O48" s="52"/>
      <c r="P48" s="52">
        <v>1</v>
      </c>
      <c r="Q48" s="52">
        <v>1</v>
      </c>
      <c r="R48" s="5"/>
      <c r="S48" s="5"/>
      <c r="T48" s="45">
        <f t="shared" si="0"/>
        <v>2</v>
      </c>
      <c r="U48" s="56">
        <f t="shared" si="1"/>
        <v>0.5</v>
      </c>
      <c r="V48" s="55">
        <f t="shared" si="2"/>
        <v>0.10393258426966293</v>
      </c>
      <c r="W48" s="80" t="s">
        <v>368</v>
      </c>
      <c r="X48" s="82" t="s">
        <v>420</v>
      </c>
      <c r="Y48" s="46"/>
      <c r="Z48" s="5"/>
    </row>
    <row r="49" spans="1:26" ht="45">
      <c r="A49" s="24" t="s">
        <v>98</v>
      </c>
      <c r="B49" s="17" t="s">
        <v>34</v>
      </c>
      <c r="C49" s="14" t="s">
        <v>35</v>
      </c>
      <c r="D49" s="17" t="s">
        <v>99</v>
      </c>
      <c r="E49" s="10" t="s">
        <v>100</v>
      </c>
      <c r="F49" s="38">
        <v>0.5</v>
      </c>
      <c r="G49" s="70">
        <f t="shared" si="3"/>
        <v>0.20786516853932585</v>
      </c>
      <c r="H49" s="22" t="s">
        <v>101</v>
      </c>
      <c r="I49" s="39" t="s">
        <v>102</v>
      </c>
      <c r="J49" s="40">
        <v>1</v>
      </c>
      <c r="K49" s="58">
        <v>1</v>
      </c>
      <c r="L49" s="58">
        <v>1</v>
      </c>
      <c r="M49" s="58">
        <v>1</v>
      </c>
      <c r="N49" s="58">
        <v>1</v>
      </c>
      <c r="O49" s="53">
        <f>SUM(P49:S49)</f>
        <v>96</v>
      </c>
      <c r="P49" s="53">
        <v>42</v>
      </c>
      <c r="Q49" s="53">
        <v>54</v>
      </c>
      <c r="R49" s="35"/>
      <c r="S49" s="35"/>
      <c r="T49" s="45">
        <f t="shared" si="0"/>
        <v>96</v>
      </c>
      <c r="U49" s="79">
        <v>1</v>
      </c>
      <c r="V49" s="55">
        <f t="shared" si="2"/>
        <v>0.20786516853932585</v>
      </c>
      <c r="W49" s="46" t="s">
        <v>324</v>
      </c>
      <c r="X49" s="47" t="s">
        <v>330</v>
      </c>
      <c r="Y49" s="46"/>
      <c r="Z49" s="31"/>
    </row>
    <row r="50" spans="1:26" ht="67.5">
      <c r="A50" s="24" t="s">
        <v>98</v>
      </c>
      <c r="B50" s="17" t="s">
        <v>34</v>
      </c>
      <c r="C50" s="14" t="s">
        <v>35</v>
      </c>
      <c r="D50" s="17" t="s">
        <v>103</v>
      </c>
      <c r="E50" s="10" t="s">
        <v>100</v>
      </c>
      <c r="F50" s="38">
        <v>0.3</v>
      </c>
      <c r="G50" s="70">
        <f t="shared" si="3"/>
        <v>0.20786516853932585</v>
      </c>
      <c r="H50" s="22" t="s">
        <v>32</v>
      </c>
      <c r="I50" s="39" t="s">
        <v>104</v>
      </c>
      <c r="J50" s="5">
        <f>SUM(K50:N50)</f>
        <v>12</v>
      </c>
      <c r="K50" s="46">
        <v>3</v>
      </c>
      <c r="L50" s="46">
        <v>3</v>
      </c>
      <c r="M50" s="46">
        <v>3</v>
      </c>
      <c r="N50" s="46">
        <v>3</v>
      </c>
      <c r="O50" s="52"/>
      <c r="P50" s="52">
        <v>3</v>
      </c>
      <c r="Q50" s="52">
        <v>3</v>
      </c>
      <c r="R50" s="31"/>
      <c r="S50" s="31"/>
      <c r="T50" s="45">
        <f t="shared" si="0"/>
        <v>6</v>
      </c>
      <c r="U50" s="56">
        <f t="shared" si="1"/>
        <v>0.5</v>
      </c>
      <c r="V50" s="55">
        <f t="shared" si="2"/>
        <v>0.10393258426966293</v>
      </c>
      <c r="W50" s="46" t="s">
        <v>325</v>
      </c>
      <c r="X50" s="47" t="s">
        <v>331</v>
      </c>
      <c r="Y50" s="46"/>
      <c r="Z50" s="31"/>
    </row>
    <row r="51" spans="1:26" ht="56.25">
      <c r="A51" s="24" t="s">
        <v>98</v>
      </c>
      <c r="B51" s="17" t="s">
        <v>34</v>
      </c>
      <c r="C51" s="14" t="s">
        <v>35</v>
      </c>
      <c r="D51" s="47" t="s">
        <v>243</v>
      </c>
      <c r="E51" s="10" t="s">
        <v>100</v>
      </c>
      <c r="F51" s="38">
        <v>0.2</v>
      </c>
      <c r="G51" s="70">
        <f t="shared" si="3"/>
        <v>0.20786516853932585</v>
      </c>
      <c r="H51" s="22" t="s">
        <v>17</v>
      </c>
      <c r="I51" s="22" t="s">
        <v>37</v>
      </c>
      <c r="J51" s="31">
        <v>1</v>
      </c>
      <c r="K51" s="46">
        <v>1</v>
      </c>
      <c r="L51" s="46">
        <v>1</v>
      </c>
      <c r="M51" s="46">
        <v>1</v>
      </c>
      <c r="N51" s="46">
        <v>1</v>
      </c>
      <c r="O51" s="52"/>
      <c r="P51" s="52">
        <v>1</v>
      </c>
      <c r="Q51" s="52">
        <v>1</v>
      </c>
      <c r="R51" s="31"/>
      <c r="S51" s="31"/>
      <c r="T51" s="45">
        <f t="shared" si="0"/>
        <v>2</v>
      </c>
      <c r="U51" s="56">
        <f t="shared" si="1"/>
        <v>0.5</v>
      </c>
      <c r="V51" s="55">
        <f t="shared" si="2"/>
        <v>0.10393258426966293</v>
      </c>
      <c r="W51" s="46" t="s">
        <v>326</v>
      </c>
      <c r="X51" s="47" t="s">
        <v>401</v>
      </c>
      <c r="Y51" s="46"/>
      <c r="Z51" s="31"/>
    </row>
    <row r="52" spans="1:26" ht="101.25">
      <c r="A52" s="24" t="s">
        <v>105</v>
      </c>
      <c r="B52" s="17" t="s">
        <v>34</v>
      </c>
      <c r="C52" s="14" t="s">
        <v>35</v>
      </c>
      <c r="D52" s="17" t="s">
        <v>106</v>
      </c>
      <c r="E52" s="10" t="s">
        <v>100</v>
      </c>
      <c r="F52" s="38">
        <v>0.2</v>
      </c>
      <c r="G52" s="70">
        <f t="shared" si="3"/>
        <v>0.20786516853932585</v>
      </c>
      <c r="H52" s="50" t="s">
        <v>32</v>
      </c>
      <c r="I52" s="39" t="s">
        <v>104</v>
      </c>
      <c r="J52" s="52">
        <f>SUM(K52:N52)</f>
        <v>23</v>
      </c>
      <c r="K52" s="46">
        <v>5</v>
      </c>
      <c r="L52" s="46">
        <v>6</v>
      </c>
      <c r="M52" s="46">
        <v>6</v>
      </c>
      <c r="N52" s="46">
        <v>6</v>
      </c>
      <c r="O52" s="52"/>
      <c r="P52" s="52">
        <v>5</v>
      </c>
      <c r="Q52" s="52">
        <v>6</v>
      </c>
      <c r="R52" s="31"/>
      <c r="S52" s="31"/>
      <c r="T52" s="45">
        <f t="shared" si="0"/>
        <v>11</v>
      </c>
      <c r="U52" s="79">
        <f t="shared" si="1"/>
        <v>0.47826086956521741</v>
      </c>
      <c r="V52" s="55">
        <f t="shared" si="2"/>
        <v>9.9413776257938458E-2</v>
      </c>
      <c r="W52" s="46" t="s">
        <v>325</v>
      </c>
      <c r="X52" s="47" t="s">
        <v>332</v>
      </c>
      <c r="Y52" s="46"/>
      <c r="Z52" s="46" t="s">
        <v>439</v>
      </c>
    </row>
    <row r="53" spans="1:26" ht="56.25">
      <c r="A53" s="24" t="s">
        <v>105</v>
      </c>
      <c r="B53" s="17" t="s">
        <v>34</v>
      </c>
      <c r="C53" s="14" t="s">
        <v>35</v>
      </c>
      <c r="D53" s="27" t="s">
        <v>107</v>
      </c>
      <c r="E53" s="10" t="s">
        <v>100</v>
      </c>
      <c r="F53" s="38">
        <v>0.5</v>
      </c>
      <c r="G53" s="70">
        <f t="shared" si="3"/>
        <v>0.20786516853932585</v>
      </c>
      <c r="H53" s="22" t="s">
        <v>101</v>
      </c>
      <c r="I53" s="39" t="s">
        <v>108</v>
      </c>
      <c r="J53" s="40">
        <v>1</v>
      </c>
      <c r="K53" s="58">
        <v>1</v>
      </c>
      <c r="L53" s="58">
        <v>1</v>
      </c>
      <c r="M53" s="58">
        <v>1</v>
      </c>
      <c r="N53" s="58">
        <v>1</v>
      </c>
      <c r="O53" s="53">
        <f>SUM(P53:S53)</f>
        <v>63</v>
      </c>
      <c r="P53" s="53">
        <v>38</v>
      </c>
      <c r="Q53" s="53">
        <v>25</v>
      </c>
      <c r="R53" s="35"/>
      <c r="S53" s="35"/>
      <c r="T53" s="45">
        <f t="shared" si="0"/>
        <v>63</v>
      </c>
      <c r="U53" s="79">
        <v>1</v>
      </c>
      <c r="V53" s="55">
        <f t="shared" si="2"/>
        <v>0.20786516853932585</v>
      </c>
      <c r="W53" s="46" t="s">
        <v>327</v>
      </c>
      <c r="X53" s="47" t="s">
        <v>328</v>
      </c>
      <c r="Y53" s="46"/>
      <c r="Z53" s="5"/>
    </row>
    <row r="54" spans="1:26" ht="161.25" customHeight="1">
      <c r="A54" s="24" t="s">
        <v>105</v>
      </c>
      <c r="B54" s="17" t="s">
        <v>34</v>
      </c>
      <c r="C54" s="14" t="s">
        <v>35</v>
      </c>
      <c r="D54" s="27" t="s">
        <v>109</v>
      </c>
      <c r="E54" s="10" t="s">
        <v>100</v>
      </c>
      <c r="F54" s="38">
        <v>0.3</v>
      </c>
      <c r="G54" s="70">
        <f t="shared" si="3"/>
        <v>0.20786516853932585</v>
      </c>
      <c r="H54" s="22" t="s">
        <v>101</v>
      </c>
      <c r="I54" s="39" t="s">
        <v>110</v>
      </c>
      <c r="J54" s="40">
        <v>1</v>
      </c>
      <c r="K54" s="58">
        <v>1</v>
      </c>
      <c r="L54" s="58">
        <v>1</v>
      </c>
      <c r="M54" s="58">
        <v>1</v>
      </c>
      <c r="N54" s="58">
        <v>1</v>
      </c>
      <c r="O54" s="53">
        <f>SUM(P54:S54)</f>
        <v>7</v>
      </c>
      <c r="P54" s="53">
        <v>4</v>
      </c>
      <c r="Q54" s="53">
        <v>3</v>
      </c>
      <c r="R54" s="35"/>
      <c r="S54" s="35"/>
      <c r="T54" s="45">
        <f t="shared" si="0"/>
        <v>7</v>
      </c>
      <c r="U54" s="79">
        <v>1</v>
      </c>
      <c r="V54" s="55">
        <f t="shared" si="2"/>
        <v>0.20786516853932585</v>
      </c>
      <c r="W54" s="46" t="s">
        <v>329</v>
      </c>
      <c r="X54" s="47" t="s">
        <v>333</v>
      </c>
      <c r="Y54" s="46"/>
      <c r="Z54" s="5"/>
    </row>
    <row r="55" spans="1:26" ht="89.25">
      <c r="A55" s="24" t="s">
        <v>111</v>
      </c>
      <c r="B55" s="17" t="s">
        <v>34</v>
      </c>
      <c r="C55" s="14" t="s">
        <v>35</v>
      </c>
      <c r="D55" s="47" t="s">
        <v>112</v>
      </c>
      <c r="E55" s="4" t="s">
        <v>62</v>
      </c>
      <c r="F55" s="36">
        <v>0.1</v>
      </c>
      <c r="G55" s="70">
        <f t="shared" si="3"/>
        <v>0.20786516853932585</v>
      </c>
      <c r="H55" s="2" t="s">
        <v>32</v>
      </c>
      <c r="I55" s="2" t="s">
        <v>113</v>
      </c>
      <c r="J55" s="5">
        <f>SUM(K55:N55)</f>
        <v>1</v>
      </c>
      <c r="K55" s="46">
        <v>0</v>
      </c>
      <c r="L55" s="46">
        <v>1</v>
      </c>
      <c r="M55" s="46">
        <v>0</v>
      </c>
      <c r="N55" s="46">
        <v>0</v>
      </c>
      <c r="O55" s="52"/>
      <c r="P55" s="52">
        <v>0</v>
      </c>
      <c r="Q55" s="52">
        <v>1</v>
      </c>
      <c r="R55" s="5"/>
      <c r="S55" s="5"/>
      <c r="T55" s="45">
        <f t="shared" si="0"/>
        <v>1</v>
      </c>
      <c r="U55" s="56">
        <f t="shared" si="1"/>
        <v>1</v>
      </c>
      <c r="V55" s="55">
        <f t="shared" si="2"/>
        <v>0.20786516853932585</v>
      </c>
      <c r="W55" s="84" t="s">
        <v>299</v>
      </c>
      <c r="X55" s="47" t="s">
        <v>300</v>
      </c>
      <c r="Y55" s="46"/>
      <c r="Z55" s="5"/>
    </row>
    <row r="56" spans="1:26" ht="67.5">
      <c r="A56" s="24" t="s">
        <v>111</v>
      </c>
      <c r="B56" s="17" t="s">
        <v>34</v>
      </c>
      <c r="C56" s="14" t="s">
        <v>35</v>
      </c>
      <c r="D56" s="47" t="s">
        <v>114</v>
      </c>
      <c r="E56" s="4" t="s">
        <v>115</v>
      </c>
      <c r="F56" s="36">
        <v>0.1</v>
      </c>
      <c r="G56" s="70">
        <f t="shared" si="3"/>
        <v>0.20786516853932585</v>
      </c>
      <c r="H56" s="2" t="s">
        <v>32</v>
      </c>
      <c r="I56" s="2" t="s">
        <v>116</v>
      </c>
      <c r="J56" s="5">
        <f>SUM(K56:N56)</f>
        <v>1</v>
      </c>
      <c r="K56" s="46">
        <v>0</v>
      </c>
      <c r="L56" s="46">
        <v>1</v>
      </c>
      <c r="M56" s="46">
        <v>0</v>
      </c>
      <c r="N56" s="46">
        <v>0</v>
      </c>
      <c r="O56" s="52"/>
      <c r="P56" s="52">
        <v>0</v>
      </c>
      <c r="Q56" s="52">
        <v>1</v>
      </c>
      <c r="R56" s="5"/>
      <c r="S56" s="5"/>
      <c r="T56" s="45">
        <f t="shared" si="0"/>
        <v>1</v>
      </c>
      <c r="U56" s="56">
        <f t="shared" si="1"/>
        <v>1</v>
      </c>
      <c r="V56" s="55">
        <f t="shared" si="2"/>
        <v>0.20786516853932585</v>
      </c>
      <c r="W56" s="46" t="s">
        <v>351</v>
      </c>
      <c r="X56" s="47" t="s">
        <v>350</v>
      </c>
      <c r="Y56" s="46"/>
      <c r="Z56" s="5"/>
    </row>
    <row r="57" spans="1:26" ht="78.75">
      <c r="A57" s="24" t="s">
        <v>111</v>
      </c>
      <c r="B57" s="17" t="s">
        <v>34</v>
      </c>
      <c r="C57" s="14" t="s">
        <v>35</v>
      </c>
      <c r="D57" s="47" t="s">
        <v>117</v>
      </c>
      <c r="E57" s="4" t="s">
        <v>36</v>
      </c>
      <c r="F57" s="36">
        <v>0.1</v>
      </c>
      <c r="G57" s="70">
        <f t="shared" si="3"/>
        <v>0.20786516853932585</v>
      </c>
      <c r="H57" s="2" t="s">
        <v>63</v>
      </c>
      <c r="I57" s="2" t="s">
        <v>118</v>
      </c>
      <c r="J57" s="23">
        <v>1</v>
      </c>
      <c r="K57" s="50">
        <v>0.1</v>
      </c>
      <c r="L57" s="50">
        <v>1</v>
      </c>
      <c r="M57" s="46">
        <v>0</v>
      </c>
      <c r="N57" s="46">
        <v>0</v>
      </c>
      <c r="O57" s="52"/>
      <c r="P57" s="58">
        <v>0.1</v>
      </c>
      <c r="Q57" s="58">
        <v>1</v>
      </c>
      <c r="R57" s="5"/>
      <c r="S57" s="5"/>
      <c r="T57" s="45">
        <f t="shared" si="0"/>
        <v>1.1000000000000001</v>
      </c>
      <c r="U57" s="79">
        <f>Q57</f>
        <v>1</v>
      </c>
      <c r="V57" s="55">
        <f t="shared" si="2"/>
        <v>0.20786516853932585</v>
      </c>
      <c r="W57" s="62" t="s">
        <v>301</v>
      </c>
      <c r="X57" s="83" t="s">
        <v>302</v>
      </c>
      <c r="Y57" s="46"/>
      <c r="Z57" s="5"/>
    </row>
    <row r="58" spans="1:26" ht="45">
      <c r="A58" s="24" t="s">
        <v>111</v>
      </c>
      <c r="B58" s="17" t="s">
        <v>34</v>
      </c>
      <c r="C58" s="14" t="s">
        <v>35</v>
      </c>
      <c r="D58" s="47" t="s">
        <v>119</v>
      </c>
      <c r="E58" s="4" t="s">
        <v>36</v>
      </c>
      <c r="F58" s="36">
        <v>0.1</v>
      </c>
      <c r="G58" s="70">
        <f t="shared" si="3"/>
        <v>0.20786516853932585</v>
      </c>
      <c r="H58" s="2" t="s">
        <v>32</v>
      </c>
      <c r="I58" s="2" t="s">
        <v>120</v>
      </c>
      <c r="J58" s="23">
        <f>SUM(K58:N58)</f>
        <v>1</v>
      </c>
      <c r="K58" s="50">
        <v>0.1</v>
      </c>
      <c r="L58" s="50">
        <v>0.9</v>
      </c>
      <c r="M58" s="46">
        <v>0</v>
      </c>
      <c r="N58" s="46">
        <v>0</v>
      </c>
      <c r="O58" s="52"/>
      <c r="P58" s="58">
        <v>0.1</v>
      </c>
      <c r="Q58" s="58">
        <v>0.9</v>
      </c>
      <c r="R58" s="5"/>
      <c r="S58" s="5"/>
      <c r="T58" s="45">
        <f t="shared" si="0"/>
        <v>1</v>
      </c>
      <c r="U58" s="56">
        <f t="shared" si="1"/>
        <v>1</v>
      </c>
      <c r="V58" s="55">
        <f t="shared" si="2"/>
        <v>0.20786516853932585</v>
      </c>
      <c r="W58" s="62" t="s">
        <v>303</v>
      </c>
      <c r="X58" s="83" t="s">
        <v>304</v>
      </c>
      <c r="Y58" s="46"/>
      <c r="Z58" s="5"/>
    </row>
    <row r="59" spans="1:26" ht="123.75">
      <c r="A59" s="24" t="s">
        <v>111</v>
      </c>
      <c r="B59" s="17" t="s">
        <v>34</v>
      </c>
      <c r="C59" s="14" t="s">
        <v>35</v>
      </c>
      <c r="D59" s="11" t="s">
        <v>121</v>
      </c>
      <c r="E59" s="45" t="s">
        <v>122</v>
      </c>
      <c r="F59" s="36">
        <v>0.1</v>
      </c>
      <c r="G59" s="70">
        <f t="shared" si="3"/>
        <v>0.20786516853932585</v>
      </c>
      <c r="H59" s="2" t="s">
        <v>17</v>
      </c>
      <c r="I59" s="2" t="s">
        <v>123</v>
      </c>
      <c r="J59" s="5">
        <v>1</v>
      </c>
      <c r="K59" s="46">
        <v>1</v>
      </c>
      <c r="L59" s="46">
        <v>1</v>
      </c>
      <c r="M59" s="46">
        <v>1</v>
      </c>
      <c r="N59" s="46">
        <v>1</v>
      </c>
      <c r="O59" s="52"/>
      <c r="P59" s="52">
        <v>1</v>
      </c>
      <c r="Q59" s="52">
        <v>1</v>
      </c>
      <c r="R59" s="5"/>
      <c r="S59" s="5"/>
      <c r="T59" s="45">
        <f t="shared" si="0"/>
        <v>2</v>
      </c>
      <c r="U59" s="56">
        <f t="shared" si="1"/>
        <v>0.5</v>
      </c>
      <c r="V59" s="55">
        <f t="shared" si="2"/>
        <v>0.10393258426966293</v>
      </c>
      <c r="W59" s="46" t="s">
        <v>352</v>
      </c>
      <c r="X59" s="89" t="s">
        <v>353</v>
      </c>
      <c r="Y59" s="46"/>
      <c r="Z59" s="5"/>
    </row>
    <row r="60" spans="1:26" ht="178.5" customHeight="1">
      <c r="A60" s="24" t="s">
        <v>111</v>
      </c>
      <c r="B60" s="17" t="s">
        <v>34</v>
      </c>
      <c r="C60" s="14" t="s">
        <v>35</v>
      </c>
      <c r="D60" s="11" t="s">
        <v>124</v>
      </c>
      <c r="E60" s="4" t="s">
        <v>125</v>
      </c>
      <c r="F60" s="36">
        <v>0.1</v>
      </c>
      <c r="G60" s="70">
        <f t="shared" si="3"/>
        <v>0.20786516853932585</v>
      </c>
      <c r="H60" s="2" t="s">
        <v>63</v>
      </c>
      <c r="I60" s="2" t="s">
        <v>126</v>
      </c>
      <c r="J60" s="23">
        <v>1</v>
      </c>
      <c r="K60" s="46">
        <v>0</v>
      </c>
      <c r="L60" s="58">
        <v>0.5</v>
      </c>
      <c r="M60" s="58">
        <v>1</v>
      </c>
      <c r="N60" s="50">
        <v>0</v>
      </c>
      <c r="O60" s="52"/>
      <c r="P60" s="52">
        <v>0</v>
      </c>
      <c r="Q60" s="58">
        <v>0.5</v>
      </c>
      <c r="R60" s="5"/>
      <c r="S60" s="5"/>
      <c r="T60" s="45">
        <f t="shared" si="0"/>
        <v>0.5</v>
      </c>
      <c r="U60" s="56">
        <f>Q60</f>
        <v>0.5</v>
      </c>
      <c r="V60" s="55">
        <f t="shared" si="2"/>
        <v>0.10393258426966293</v>
      </c>
      <c r="W60" s="46" t="s">
        <v>305</v>
      </c>
      <c r="X60" s="83" t="s">
        <v>306</v>
      </c>
      <c r="Y60" s="46"/>
      <c r="Z60" s="46" t="s">
        <v>354</v>
      </c>
    </row>
    <row r="61" spans="1:26" ht="101.25">
      <c r="A61" s="3" t="s">
        <v>111</v>
      </c>
      <c r="B61" s="17" t="s">
        <v>34</v>
      </c>
      <c r="C61" s="14" t="s">
        <v>35</v>
      </c>
      <c r="D61" s="47" t="s">
        <v>127</v>
      </c>
      <c r="E61" s="4" t="s">
        <v>36</v>
      </c>
      <c r="F61" s="37">
        <v>0.1</v>
      </c>
      <c r="G61" s="70">
        <f t="shared" si="3"/>
        <v>0.20786516853932585</v>
      </c>
      <c r="H61" s="2" t="s">
        <v>17</v>
      </c>
      <c r="I61" s="2" t="s">
        <v>128</v>
      </c>
      <c r="J61" s="5">
        <v>1</v>
      </c>
      <c r="K61" s="46">
        <v>1</v>
      </c>
      <c r="L61" s="46">
        <v>1</v>
      </c>
      <c r="M61" s="46">
        <v>1</v>
      </c>
      <c r="N61" s="46">
        <v>1</v>
      </c>
      <c r="O61" s="52"/>
      <c r="P61" s="52">
        <v>1</v>
      </c>
      <c r="Q61" s="52">
        <v>1</v>
      </c>
      <c r="R61" s="5"/>
      <c r="S61" s="5"/>
      <c r="T61" s="45">
        <f t="shared" si="0"/>
        <v>2</v>
      </c>
      <c r="U61" s="56">
        <f t="shared" si="1"/>
        <v>0.5</v>
      </c>
      <c r="V61" s="55">
        <f t="shared" si="2"/>
        <v>0.10393258426966293</v>
      </c>
      <c r="W61" s="62" t="s">
        <v>436</v>
      </c>
      <c r="X61" s="83" t="s">
        <v>437</v>
      </c>
      <c r="Y61" s="46"/>
      <c r="Z61" s="6"/>
    </row>
    <row r="62" spans="1:26" ht="90">
      <c r="A62" s="3" t="s">
        <v>111</v>
      </c>
      <c r="B62" s="17" t="s">
        <v>34</v>
      </c>
      <c r="C62" s="14" t="s">
        <v>35</v>
      </c>
      <c r="D62" s="47" t="s">
        <v>127</v>
      </c>
      <c r="E62" s="10" t="s">
        <v>129</v>
      </c>
      <c r="F62" s="37">
        <v>0.1</v>
      </c>
      <c r="G62" s="70">
        <f t="shared" si="3"/>
        <v>0.20786516853932585</v>
      </c>
      <c r="H62" s="2" t="s">
        <v>17</v>
      </c>
      <c r="I62" s="2" t="s">
        <v>128</v>
      </c>
      <c r="J62" s="5">
        <v>1</v>
      </c>
      <c r="K62" s="46">
        <v>1</v>
      </c>
      <c r="L62" s="46">
        <v>1</v>
      </c>
      <c r="M62" s="46">
        <v>1</v>
      </c>
      <c r="N62" s="46">
        <v>1</v>
      </c>
      <c r="O62" s="52"/>
      <c r="P62" s="52">
        <v>1</v>
      </c>
      <c r="Q62" s="52">
        <v>1</v>
      </c>
      <c r="R62" s="5"/>
      <c r="S62" s="5"/>
      <c r="T62" s="45">
        <f t="shared" si="0"/>
        <v>2</v>
      </c>
      <c r="U62" s="56">
        <f t="shared" si="1"/>
        <v>0.5</v>
      </c>
      <c r="V62" s="55">
        <f t="shared" si="2"/>
        <v>0.10393258426966293</v>
      </c>
      <c r="W62" s="90" t="s">
        <v>421</v>
      </c>
      <c r="X62" s="83" t="s">
        <v>422</v>
      </c>
      <c r="Y62" s="46"/>
      <c r="Z62" s="6"/>
    </row>
    <row r="63" spans="1:26" ht="45">
      <c r="A63" s="24" t="s">
        <v>111</v>
      </c>
      <c r="B63" s="17" t="s">
        <v>34</v>
      </c>
      <c r="C63" s="14" t="s">
        <v>35</v>
      </c>
      <c r="D63" s="47" t="s">
        <v>127</v>
      </c>
      <c r="E63" s="46" t="s">
        <v>39</v>
      </c>
      <c r="F63" s="37">
        <v>0.1</v>
      </c>
      <c r="G63" s="70">
        <f t="shared" si="3"/>
        <v>0.20786516853932585</v>
      </c>
      <c r="H63" s="2" t="s">
        <v>17</v>
      </c>
      <c r="I63" s="2" t="s">
        <v>128</v>
      </c>
      <c r="J63" s="5">
        <v>1</v>
      </c>
      <c r="K63" s="46">
        <v>1</v>
      </c>
      <c r="L63" s="46">
        <v>1</v>
      </c>
      <c r="M63" s="46">
        <v>1</v>
      </c>
      <c r="N63" s="46">
        <v>1</v>
      </c>
      <c r="O63" s="52"/>
      <c r="P63" s="52">
        <v>1</v>
      </c>
      <c r="Q63" s="52">
        <v>1</v>
      </c>
      <c r="R63" s="5"/>
      <c r="S63" s="5"/>
      <c r="T63" s="45">
        <f t="shared" si="0"/>
        <v>2</v>
      </c>
      <c r="U63" s="56">
        <f t="shared" si="1"/>
        <v>0.5</v>
      </c>
      <c r="V63" s="55">
        <f t="shared" si="2"/>
        <v>0.10393258426966293</v>
      </c>
      <c r="W63" s="62" t="s">
        <v>423</v>
      </c>
      <c r="X63" s="83" t="s">
        <v>424</v>
      </c>
      <c r="Y63" s="46"/>
      <c r="Z63" s="6"/>
    </row>
    <row r="64" spans="1:26" ht="56.25">
      <c r="A64" s="24" t="s">
        <v>111</v>
      </c>
      <c r="B64" s="17" t="s">
        <v>34</v>
      </c>
      <c r="C64" s="14" t="s">
        <v>35</v>
      </c>
      <c r="D64" s="11" t="s">
        <v>127</v>
      </c>
      <c r="E64" s="10" t="s">
        <v>100</v>
      </c>
      <c r="F64" s="41">
        <v>0.1</v>
      </c>
      <c r="G64" s="70">
        <f t="shared" si="3"/>
        <v>0.20786516853932585</v>
      </c>
      <c r="H64" s="22" t="s">
        <v>17</v>
      </c>
      <c r="I64" s="22" t="s">
        <v>128</v>
      </c>
      <c r="J64" s="31">
        <v>1</v>
      </c>
      <c r="K64" s="46">
        <v>1</v>
      </c>
      <c r="L64" s="46">
        <v>1</v>
      </c>
      <c r="M64" s="46">
        <v>1</v>
      </c>
      <c r="N64" s="46">
        <v>1</v>
      </c>
      <c r="O64" s="52"/>
      <c r="P64" s="52">
        <v>1</v>
      </c>
      <c r="Q64" s="52">
        <v>1</v>
      </c>
      <c r="R64" s="31"/>
      <c r="S64" s="31"/>
      <c r="T64" s="45">
        <f t="shared" si="0"/>
        <v>2</v>
      </c>
      <c r="U64" s="56">
        <f t="shared" si="1"/>
        <v>0.5</v>
      </c>
      <c r="V64" s="55">
        <f t="shared" si="2"/>
        <v>0.10393258426966293</v>
      </c>
      <c r="W64" s="46" t="s">
        <v>334</v>
      </c>
      <c r="X64" s="75" t="s">
        <v>335</v>
      </c>
      <c r="Y64" s="46"/>
      <c r="Z64" s="6"/>
    </row>
    <row r="65" spans="1:26" ht="78.75">
      <c r="A65" s="24" t="s">
        <v>130</v>
      </c>
      <c r="B65" s="17" t="s">
        <v>34</v>
      </c>
      <c r="C65" s="14" t="s">
        <v>131</v>
      </c>
      <c r="D65" s="17" t="s">
        <v>132</v>
      </c>
      <c r="E65" s="4" t="s">
        <v>133</v>
      </c>
      <c r="F65" s="36">
        <v>0.15</v>
      </c>
      <c r="G65" s="70">
        <f t="shared" si="3"/>
        <v>0.20786516853932585</v>
      </c>
      <c r="H65" s="2" t="s">
        <v>32</v>
      </c>
      <c r="I65" s="21" t="s">
        <v>134</v>
      </c>
      <c r="J65" s="13">
        <f>SUM(K65:N65)</f>
        <v>11</v>
      </c>
      <c r="K65" s="46">
        <v>4</v>
      </c>
      <c r="L65" s="46">
        <v>3</v>
      </c>
      <c r="M65" s="46">
        <v>4</v>
      </c>
      <c r="N65" s="46">
        <v>0</v>
      </c>
      <c r="O65" s="52"/>
      <c r="P65" s="52">
        <v>4</v>
      </c>
      <c r="Q65" s="52">
        <v>3</v>
      </c>
      <c r="R65" s="5"/>
      <c r="S65" s="5"/>
      <c r="T65" s="45">
        <f t="shared" si="0"/>
        <v>7</v>
      </c>
      <c r="U65" s="56">
        <f t="shared" si="1"/>
        <v>0.63636363636363635</v>
      </c>
      <c r="V65" s="55">
        <f t="shared" si="2"/>
        <v>0.13227783452502553</v>
      </c>
      <c r="W65" s="45" t="s">
        <v>379</v>
      </c>
      <c r="X65" s="74" t="s">
        <v>380</v>
      </c>
      <c r="Y65" s="46"/>
      <c r="Z65" s="5"/>
    </row>
    <row r="66" spans="1:26" ht="101.25">
      <c r="A66" s="24" t="s">
        <v>130</v>
      </c>
      <c r="B66" s="17" t="s">
        <v>34</v>
      </c>
      <c r="C66" s="14" t="s">
        <v>131</v>
      </c>
      <c r="D66" s="17" t="s">
        <v>135</v>
      </c>
      <c r="E66" s="4" t="s">
        <v>133</v>
      </c>
      <c r="F66" s="36">
        <v>0.15</v>
      </c>
      <c r="G66" s="70">
        <f t="shared" si="3"/>
        <v>0.20786516853932585</v>
      </c>
      <c r="H66" s="2" t="s">
        <v>32</v>
      </c>
      <c r="I66" s="21" t="s">
        <v>136</v>
      </c>
      <c r="J66" s="25">
        <f>SUM(K66:N66)</f>
        <v>1</v>
      </c>
      <c r="K66" s="46">
        <v>0</v>
      </c>
      <c r="L66" s="50">
        <v>0.3</v>
      </c>
      <c r="M66" s="46">
        <v>0</v>
      </c>
      <c r="N66" s="50">
        <v>0.7</v>
      </c>
      <c r="O66" s="52"/>
      <c r="P66" s="52">
        <v>0</v>
      </c>
      <c r="Q66" s="58">
        <v>0.3</v>
      </c>
      <c r="R66" s="5"/>
      <c r="S66" s="5"/>
      <c r="T66" s="45">
        <f t="shared" si="0"/>
        <v>0.3</v>
      </c>
      <c r="U66" s="56">
        <f t="shared" si="1"/>
        <v>0.3</v>
      </c>
      <c r="V66" s="55">
        <f t="shared" si="2"/>
        <v>6.2359550561797754E-2</v>
      </c>
      <c r="W66" s="45" t="s">
        <v>386</v>
      </c>
      <c r="X66" s="74" t="s">
        <v>387</v>
      </c>
      <c r="Y66" s="46"/>
      <c r="Z66" s="45" t="s">
        <v>445</v>
      </c>
    </row>
    <row r="67" spans="1:26" ht="90">
      <c r="A67" s="24" t="s">
        <v>130</v>
      </c>
      <c r="B67" s="17" t="s">
        <v>34</v>
      </c>
      <c r="C67" s="14" t="s">
        <v>131</v>
      </c>
      <c r="D67" s="17" t="s">
        <v>137</v>
      </c>
      <c r="E67" s="4" t="s">
        <v>133</v>
      </c>
      <c r="F67" s="36">
        <v>0.15</v>
      </c>
      <c r="G67" s="70">
        <f t="shared" si="3"/>
        <v>0.20786516853932585</v>
      </c>
      <c r="H67" s="2" t="s">
        <v>32</v>
      </c>
      <c r="I67" s="21" t="s">
        <v>138</v>
      </c>
      <c r="J67" s="5">
        <f>SUM(K67:N67)</f>
        <v>20</v>
      </c>
      <c r="K67" s="46">
        <v>6</v>
      </c>
      <c r="L67" s="52">
        <v>4</v>
      </c>
      <c r="M67" s="46">
        <v>5</v>
      </c>
      <c r="N67" s="46">
        <v>5</v>
      </c>
      <c r="O67" s="52"/>
      <c r="P67" s="52">
        <v>6</v>
      </c>
      <c r="Q67" s="52">
        <v>4</v>
      </c>
      <c r="R67" s="52"/>
      <c r="S67" s="52"/>
      <c r="T67" s="45">
        <f t="shared" si="0"/>
        <v>10</v>
      </c>
      <c r="U67" s="56">
        <f t="shared" si="1"/>
        <v>0.5</v>
      </c>
      <c r="V67" s="55">
        <f t="shared" si="2"/>
        <v>0.10393258426966293</v>
      </c>
      <c r="W67" s="45" t="s">
        <v>381</v>
      </c>
      <c r="X67" s="74" t="s">
        <v>382</v>
      </c>
      <c r="Y67" s="46"/>
      <c r="Z67" s="5"/>
    </row>
    <row r="68" spans="1:26" ht="67.5">
      <c r="A68" s="24" t="s">
        <v>130</v>
      </c>
      <c r="B68" s="17" t="s">
        <v>34</v>
      </c>
      <c r="C68" s="14" t="s">
        <v>131</v>
      </c>
      <c r="D68" s="47" t="s">
        <v>244</v>
      </c>
      <c r="E68" s="4" t="s">
        <v>133</v>
      </c>
      <c r="F68" s="36">
        <v>0.125</v>
      </c>
      <c r="G68" s="70">
        <f t="shared" si="3"/>
        <v>0.20786516853932585</v>
      </c>
      <c r="H68" s="2" t="s">
        <v>17</v>
      </c>
      <c r="I68" s="2" t="s">
        <v>37</v>
      </c>
      <c r="J68" s="5">
        <v>1</v>
      </c>
      <c r="K68" s="46">
        <v>1</v>
      </c>
      <c r="L68" s="46">
        <v>1</v>
      </c>
      <c r="M68" s="46">
        <v>1</v>
      </c>
      <c r="N68" s="46">
        <v>1</v>
      </c>
      <c r="O68" s="52"/>
      <c r="P68" s="52">
        <v>1</v>
      </c>
      <c r="Q68" s="52">
        <v>1</v>
      </c>
      <c r="R68" s="5"/>
      <c r="S68" s="5"/>
      <c r="T68" s="45">
        <f t="shared" si="0"/>
        <v>2</v>
      </c>
      <c r="U68" s="56">
        <f t="shared" si="1"/>
        <v>0.5</v>
      </c>
      <c r="V68" s="55">
        <f t="shared" si="2"/>
        <v>0.10393258426966293</v>
      </c>
      <c r="W68" s="45" t="s">
        <v>383</v>
      </c>
      <c r="X68" s="74" t="s">
        <v>384</v>
      </c>
      <c r="Y68" s="46"/>
      <c r="Z68" s="5"/>
    </row>
    <row r="69" spans="1:26" ht="67.5">
      <c r="A69" s="24" t="s">
        <v>130</v>
      </c>
      <c r="B69" s="17" t="s">
        <v>34</v>
      </c>
      <c r="C69" s="14" t="s">
        <v>131</v>
      </c>
      <c r="D69" s="11" t="s">
        <v>139</v>
      </c>
      <c r="E69" s="4" t="s">
        <v>133</v>
      </c>
      <c r="F69" s="36">
        <v>0.125</v>
      </c>
      <c r="G69" s="70">
        <f t="shared" si="3"/>
        <v>0.20786516853932585</v>
      </c>
      <c r="H69" s="2" t="s">
        <v>63</v>
      </c>
      <c r="I69" s="2" t="s">
        <v>126</v>
      </c>
      <c r="J69" s="25">
        <v>1</v>
      </c>
      <c r="K69" s="46">
        <v>0</v>
      </c>
      <c r="L69" s="50">
        <v>1</v>
      </c>
      <c r="M69" s="50">
        <v>0</v>
      </c>
      <c r="N69" s="50">
        <v>0</v>
      </c>
      <c r="O69" s="52"/>
      <c r="P69" s="52">
        <v>0</v>
      </c>
      <c r="Q69" s="58">
        <v>1</v>
      </c>
      <c r="R69" s="5"/>
      <c r="S69" s="5"/>
      <c r="T69" s="45">
        <f t="shared" si="0"/>
        <v>1</v>
      </c>
      <c r="U69" s="56">
        <f>Q69</f>
        <v>1</v>
      </c>
      <c r="V69" s="55">
        <f t="shared" si="2"/>
        <v>0.20786516853932585</v>
      </c>
      <c r="W69" s="45" t="s">
        <v>383</v>
      </c>
      <c r="X69" s="74" t="s">
        <v>385</v>
      </c>
      <c r="Y69" s="46"/>
      <c r="Z69" s="5"/>
    </row>
    <row r="70" spans="1:26" ht="281.25">
      <c r="A70" s="24" t="s">
        <v>130</v>
      </c>
      <c r="B70" s="17" t="s">
        <v>34</v>
      </c>
      <c r="C70" s="14" t="s">
        <v>131</v>
      </c>
      <c r="D70" s="49" t="s">
        <v>140</v>
      </c>
      <c r="E70" s="4" t="s">
        <v>141</v>
      </c>
      <c r="F70" s="36">
        <v>0.15</v>
      </c>
      <c r="G70" s="70">
        <f t="shared" si="3"/>
        <v>0.20786516853932585</v>
      </c>
      <c r="H70" s="2" t="s">
        <v>17</v>
      </c>
      <c r="I70" s="2" t="s">
        <v>142</v>
      </c>
      <c r="J70" s="5">
        <v>1</v>
      </c>
      <c r="K70" s="46">
        <v>1</v>
      </c>
      <c r="L70" s="46">
        <v>1</v>
      </c>
      <c r="M70" s="46">
        <v>1</v>
      </c>
      <c r="N70" s="46">
        <v>1</v>
      </c>
      <c r="O70" s="52"/>
      <c r="P70" s="52">
        <v>1</v>
      </c>
      <c r="Q70" s="52">
        <v>1</v>
      </c>
      <c r="R70" s="5"/>
      <c r="S70" s="5"/>
      <c r="T70" s="45">
        <f t="shared" si="0"/>
        <v>2</v>
      </c>
      <c r="U70" s="56">
        <f t="shared" si="1"/>
        <v>0.5</v>
      </c>
      <c r="V70" s="55">
        <f t="shared" si="2"/>
        <v>0.10393258426966293</v>
      </c>
      <c r="W70" s="78" t="s">
        <v>346</v>
      </c>
      <c r="X70" s="6" t="s">
        <v>347</v>
      </c>
      <c r="Y70" s="46"/>
      <c r="Z70" s="5"/>
    </row>
    <row r="71" spans="1:26" ht="168.75">
      <c r="A71" s="24" t="s">
        <v>130</v>
      </c>
      <c r="B71" s="17" t="s">
        <v>34</v>
      </c>
      <c r="C71" s="14" t="s">
        <v>131</v>
      </c>
      <c r="D71" s="49" t="s">
        <v>143</v>
      </c>
      <c r="E71" s="4" t="s">
        <v>141</v>
      </c>
      <c r="F71" s="36">
        <v>0.15</v>
      </c>
      <c r="G71" s="70">
        <f t="shared" si="3"/>
        <v>0.20786516853932585</v>
      </c>
      <c r="H71" s="2" t="s">
        <v>17</v>
      </c>
      <c r="I71" s="2" t="s">
        <v>144</v>
      </c>
      <c r="J71" s="5">
        <v>1</v>
      </c>
      <c r="K71" s="46">
        <v>1</v>
      </c>
      <c r="L71" s="46">
        <v>1</v>
      </c>
      <c r="M71" s="46">
        <v>1</v>
      </c>
      <c r="N71" s="46">
        <v>1</v>
      </c>
      <c r="O71" s="52"/>
      <c r="P71" s="52">
        <v>1</v>
      </c>
      <c r="Q71" s="52">
        <v>1</v>
      </c>
      <c r="R71" s="5"/>
      <c r="S71" s="5"/>
      <c r="T71" s="45">
        <f t="shared" si="0"/>
        <v>2</v>
      </c>
      <c r="U71" s="56">
        <f t="shared" si="1"/>
        <v>0.5</v>
      </c>
      <c r="V71" s="55">
        <f t="shared" si="2"/>
        <v>0.10393258426966293</v>
      </c>
      <c r="W71" s="78" t="s">
        <v>348</v>
      </c>
      <c r="X71" s="78" t="s">
        <v>349</v>
      </c>
      <c r="Y71" s="46"/>
      <c r="Z71" s="6"/>
    </row>
    <row r="72" spans="1:26" ht="45">
      <c r="A72" s="33" t="s">
        <v>145</v>
      </c>
      <c r="B72" s="17" t="s">
        <v>34</v>
      </c>
      <c r="C72" s="14" t="s">
        <v>35</v>
      </c>
      <c r="D72" s="19" t="s">
        <v>146</v>
      </c>
      <c r="E72" s="4" t="s">
        <v>147</v>
      </c>
      <c r="F72" s="37">
        <v>0.2</v>
      </c>
      <c r="G72" s="70">
        <f t="shared" si="3"/>
        <v>0.20786516853932585</v>
      </c>
      <c r="H72" s="1" t="s">
        <v>32</v>
      </c>
      <c r="I72" s="2" t="s">
        <v>91</v>
      </c>
      <c r="J72" s="7">
        <f>SUM(K72:N72)</f>
        <v>1</v>
      </c>
      <c r="K72" s="46">
        <v>1</v>
      </c>
      <c r="L72" s="46">
        <v>0</v>
      </c>
      <c r="M72" s="46">
        <v>0</v>
      </c>
      <c r="N72" s="46">
        <v>0</v>
      </c>
      <c r="O72" s="52"/>
      <c r="P72" s="52">
        <v>1</v>
      </c>
      <c r="Q72" s="52">
        <v>0</v>
      </c>
      <c r="R72" s="5"/>
      <c r="S72" s="5"/>
      <c r="T72" s="45">
        <f t="shared" ref="T72:T109" si="6">SUM(P72:S72)</f>
        <v>1</v>
      </c>
      <c r="U72" s="56">
        <f t="shared" ref="U72:U102" si="7">IFERROR(IF(H72="Demanda",T72/O72,IF(H72="Constante",T72/(J72*4),T72/J72)),0)</f>
        <v>1</v>
      </c>
      <c r="V72" s="55">
        <f t="shared" ref="V72:V109" si="8">U72*G72</f>
        <v>0.20786516853932585</v>
      </c>
      <c r="W72" s="91" t="s">
        <v>425</v>
      </c>
      <c r="X72" s="92" t="s">
        <v>426</v>
      </c>
      <c r="Y72" s="46"/>
      <c r="Z72" s="6"/>
    </row>
    <row r="73" spans="1:26" ht="45">
      <c r="A73" s="33" t="s">
        <v>145</v>
      </c>
      <c r="B73" s="17" t="s">
        <v>34</v>
      </c>
      <c r="C73" s="14" t="s">
        <v>35</v>
      </c>
      <c r="D73" s="19" t="s">
        <v>148</v>
      </c>
      <c r="E73" s="4" t="s">
        <v>147</v>
      </c>
      <c r="F73" s="37">
        <v>0.2</v>
      </c>
      <c r="G73" s="70">
        <f t="shared" ref="G73:G109" si="9">18.5/89</f>
        <v>0.20786516853932585</v>
      </c>
      <c r="H73" s="1" t="s">
        <v>32</v>
      </c>
      <c r="I73" s="2" t="s">
        <v>149</v>
      </c>
      <c r="J73" s="7">
        <f>SUM(K73:N73)</f>
        <v>1</v>
      </c>
      <c r="K73" s="46">
        <v>0</v>
      </c>
      <c r="L73" s="46">
        <v>1</v>
      </c>
      <c r="M73" s="46">
        <v>0</v>
      </c>
      <c r="N73" s="46">
        <v>0</v>
      </c>
      <c r="O73" s="52"/>
      <c r="P73" s="52">
        <v>0</v>
      </c>
      <c r="Q73" s="52">
        <v>1</v>
      </c>
      <c r="R73" s="5"/>
      <c r="S73" s="5"/>
      <c r="T73" s="45">
        <f t="shared" si="6"/>
        <v>1</v>
      </c>
      <c r="U73" s="56">
        <f t="shared" si="7"/>
        <v>1</v>
      </c>
      <c r="V73" s="55">
        <f t="shared" si="8"/>
        <v>0.20786516853932585</v>
      </c>
      <c r="W73" s="45"/>
      <c r="X73" s="74" t="s">
        <v>376</v>
      </c>
      <c r="Y73" s="46"/>
      <c r="Z73" s="6"/>
    </row>
    <row r="74" spans="1:26" ht="101.25">
      <c r="A74" s="33" t="s">
        <v>145</v>
      </c>
      <c r="B74" s="17" t="s">
        <v>34</v>
      </c>
      <c r="C74" s="14" t="s">
        <v>35</v>
      </c>
      <c r="D74" s="11" t="s">
        <v>150</v>
      </c>
      <c r="E74" s="4" t="s">
        <v>147</v>
      </c>
      <c r="F74" s="37">
        <v>0.2</v>
      </c>
      <c r="G74" s="70">
        <f t="shared" si="9"/>
        <v>0.20786516853932585</v>
      </c>
      <c r="H74" s="2" t="s">
        <v>32</v>
      </c>
      <c r="I74" s="2" t="s">
        <v>126</v>
      </c>
      <c r="J74" s="60">
        <f>SUM(K74:N74)</f>
        <v>1</v>
      </c>
      <c r="K74" s="46">
        <v>0</v>
      </c>
      <c r="L74" s="50">
        <v>0.8</v>
      </c>
      <c r="M74" s="50">
        <v>0.2</v>
      </c>
      <c r="N74" s="50">
        <v>0</v>
      </c>
      <c r="O74" s="52"/>
      <c r="P74" s="52">
        <v>0</v>
      </c>
      <c r="Q74" s="58">
        <v>0.8</v>
      </c>
      <c r="R74" s="5"/>
      <c r="S74" s="5"/>
      <c r="T74" s="45">
        <f t="shared" si="6"/>
        <v>0.8</v>
      </c>
      <c r="U74" s="56">
        <f t="shared" si="7"/>
        <v>0.8</v>
      </c>
      <c r="V74" s="55">
        <f t="shared" si="8"/>
        <v>0.16629213483146069</v>
      </c>
      <c r="W74" s="45" t="s">
        <v>427</v>
      </c>
      <c r="X74" s="74" t="s">
        <v>428</v>
      </c>
      <c r="Y74" s="46"/>
      <c r="Z74" s="45" t="s">
        <v>433</v>
      </c>
    </row>
    <row r="75" spans="1:26" ht="45">
      <c r="A75" s="33" t="s">
        <v>145</v>
      </c>
      <c r="B75" s="17" t="s">
        <v>34</v>
      </c>
      <c r="C75" s="14" t="s">
        <v>35</v>
      </c>
      <c r="D75" s="47" t="s">
        <v>245</v>
      </c>
      <c r="E75" s="4" t="s">
        <v>147</v>
      </c>
      <c r="F75" s="37">
        <v>0.2</v>
      </c>
      <c r="G75" s="70">
        <f t="shared" si="9"/>
        <v>0.20786516853932585</v>
      </c>
      <c r="H75" s="2" t="s">
        <v>17</v>
      </c>
      <c r="I75" s="2" t="s">
        <v>37</v>
      </c>
      <c r="J75" s="9">
        <v>1</v>
      </c>
      <c r="K75" s="46">
        <v>1</v>
      </c>
      <c r="L75" s="46">
        <v>1</v>
      </c>
      <c r="M75" s="46">
        <v>1</v>
      </c>
      <c r="N75" s="46">
        <v>1</v>
      </c>
      <c r="O75" s="52"/>
      <c r="P75" s="52">
        <v>1</v>
      </c>
      <c r="Q75" s="52">
        <v>1</v>
      </c>
      <c r="R75" s="5"/>
      <c r="S75" s="5"/>
      <c r="T75" s="45">
        <f t="shared" si="6"/>
        <v>2</v>
      </c>
      <c r="U75" s="56">
        <f t="shared" si="7"/>
        <v>0.5</v>
      </c>
      <c r="V75" s="55">
        <f t="shared" si="8"/>
        <v>0.10393258426966293</v>
      </c>
      <c r="W75" s="45" t="s">
        <v>429</v>
      </c>
      <c r="X75" s="92" t="s">
        <v>430</v>
      </c>
      <c r="Y75" s="46"/>
      <c r="Z75" s="5"/>
    </row>
    <row r="76" spans="1:26" ht="112.5">
      <c r="A76" s="33" t="s">
        <v>145</v>
      </c>
      <c r="B76" s="17" t="s">
        <v>34</v>
      </c>
      <c r="C76" s="14" t="s">
        <v>35</v>
      </c>
      <c r="D76" s="11" t="s">
        <v>151</v>
      </c>
      <c r="E76" s="4" t="s">
        <v>147</v>
      </c>
      <c r="F76" s="37">
        <v>0.2</v>
      </c>
      <c r="G76" s="70">
        <f t="shared" si="9"/>
        <v>0.20786516853932585</v>
      </c>
      <c r="H76" s="2" t="s">
        <v>32</v>
      </c>
      <c r="I76" s="2" t="s">
        <v>152</v>
      </c>
      <c r="J76" s="9">
        <f>SUM(K76:N76)</f>
        <v>3</v>
      </c>
      <c r="K76" s="46">
        <v>1</v>
      </c>
      <c r="L76" s="46">
        <v>2</v>
      </c>
      <c r="M76" s="46">
        <v>0</v>
      </c>
      <c r="N76" s="46">
        <v>0</v>
      </c>
      <c r="O76" s="66"/>
      <c r="P76" s="52">
        <v>1</v>
      </c>
      <c r="Q76" s="52">
        <v>2</v>
      </c>
      <c r="R76" s="29"/>
      <c r="S76" s="29"/>
      <c r="T76" s="45">
        <f t="shared" si="6"/>
        <v>3</v>
      </c>
      <c r="U76" s="56">
        <f t="shared" si="7"/>
        <v>1</v>
      </c>
      <c r="V76" s="55">
        <f t="shared" si="8"/>
        <v>0.20786516853932585</v>
      </c>
      <c r="W76" s="93" t="s">
        <v>431</v>
      </c>
      <c r="X76" s="92" t="s">
        <v>432</v>
      </c>
      <c r="Y76" s="66"/>
      <c r="Z76" s="29"/>
    </row>
    <row r="77" spans="1:26" ht="123.75">
      <c r="A77" s="34" t="s">
        <v>153</v>
      </c>
      <c r="B77" s="17" t="s">
        <v>34</v>
      </c>
      <c r="C77" s="14" t="s">
        <v>131</v>
      </c>
      <c r="D77" s="17" t="s">
        <v>154</v>
      </c>
      <c r="E77" s="4" t="s">
        <v>155</v>
      </c>
      <c r="F77" s="36">
        <v>0.115</v>
      </c>
      <c r="G77" s="70">
        <f t="shared" si="9"/>
        <v>0.20786516853932585</v>
      </c>
      <c r="H77" s="2" t="s">
        <v>63</v>
      </c>
      <c r="I77" s="2" t="s">
        <v>156</v>
      </c>
      <c r="J77" s="23">
        <v>1</v>
      </c>
      <c r="K77" s="50">
        <v>0.5</v>
      </c>
      <c r="L77" s="50">
        <v>0.65</v>
      </c>
      <c r="M77" s="50">
        <v>0.75</v>
      </c>
      <c r="N77" s="50">
        <v>1</v>
      </c>
      <c r="O77" s="52"/>
      <c r="P77" s="58">
        <v>0.5</v>
      </c>
      <c r="Q77" s="58">
        <v>0.65</v>
      </c>
      <c r="R77" s="5"/>
      <c r="S77" s="5"/>
      <c r="T77" s="45">
        <f t="shared" si="6"/>
        <v>1.1499999999999999</v>
      </c>
      <c r="U77" s="56">
        <f>Q77</f>
        <v>0.65</v>
      </c>
      <c r="V77" s="55">
        <f t="shared" si="8"/>
        <v>0.13511235955056181</v>
      </c>
      <c r="W77" s="46" t="s">
        <v>369</v>
      </c>
      <c r="X77" s="47" t="s">
        <v>440</v>
      </c>
      <c r="Y77" s="46"/>
      <c r="Z77" s="46" t="s">
        <v>370</v>
      </c>
    </row>
    <row r="78" spans="1:26" ht="135">
      <c r="A78" s="34" t="s">
        <v>153</v>
      </c>
      <c r="B78" s="17" t="s">
        <v>34</v>
      </c>
      <c r="C78" s="14" t="s">
        <v>131</v>
      </c>
      <c r="D78" s="17" t="s">
        <v>157</v>
      </c>
      <c r="E78" s="4" t="s">
        <v>155</v>
      </c>
      <c r="F78" s="36">
        <v>0.115</v>
      </c>
      <c r="G78" s="70">
        <f t="shared" si="9"/>
        <v>0.20786516853932585</v>
      </c>
      <c r="H78" s="2" t="s">
        <v>63</v>
      </c>
      <c r="I78" s="2" t="s">
        <v>158</v>
      </c>
      <c r="J78" s="23">
        <v>0.25</v>
      </c>
      <c r="K78" s="50">
        <v>0.5</v>
      </c>
      <c r="L78" s="50">
        <v>0.65</v>
      </c>
      <c r="M78" s="50">
        <v>0.75</v>
      </c>
      <c r="N78" s="50">
        <v>1</v>
      </c>
      <c r="O78" s="52"/>
      <c r="P78" s="58">
        <v>0.5</v>
      </c>
      <c r="Q78" s="58">
        <v>0.65</v>
      </c>
      <c r="R78" s="5"/>
      <c r="S78" s="5"/>
      <c r="T78" s="45">
        <f t="shared" si="6"/>
        <v>1.1499999999999999</v>
      </c>
      <c r="U78" s="79">
        <f>Q78</f>
        <v>0.65</v>
      </c>
      <c r="V78" s="55">
        <f t="shared" si="8"/>
        <v>0.13511235955056181</v>
      </c>
      <c r="W78" s="46" t="s">
        <v>371</v>
      </c>
      <c r="X78" s="47" t="s">
        <v>373</v>
      </c>
      <c r="Y78" s="46"/>
      <c r="Z78" s="46" t="s">
        <v>372</v>
      </c>
    </row>
    <row r="79" spans="1:26" ht="186.75" customHeight="1">
      <c r="A79" s="34" t="s">
        <v>153</v>
      </c>
      <c r="B79" s="17" t="s">
        <v>34</v>
      </c>
      <c r="C79" s="14" t="s">
        <v>131</v>
      </c>
      <c r="D79" s="51" t="s">
        <v>159</v>
      </c>
      <c r="E79" s="4" t="s">
        <v>160</v>
      </c>
      <c r="F79" s="36">
        <v>0.11</v>
      </c>
      <c r="G79" s="70">
        <f t="shared" si="9"/>
        <v>0.20786516853932585</v>
      </c>
      <c r="H79" s="2" t="s">
        <v>32</v>
      </c>
      <c r="I79" s="2" t="s">
        <v>161</v>
      </c>
      <c r="J79" s="23">
        <f>SUM(K79:N79)</f>
        <v>1</v>
      </c>
      <c r="K79" s="50">
        <v>0.12</v>
      </c>
      <c r="L79" s="50">
        <v>0.14000000000000001</v>
      </c>
      <c r="M79" s="50">
        <v>0.37</v>
      </c>
      <c r="N79" s="50">
        <v>0.37</v>
      </c>
      <c r="O79" s="52"/>
      <c r="P79" s="58">
        <v>0.12</v>
      </c>
      <c r="Q79" s="58">
        <v>0.14000000000000001</v>
      </c>
      <c r="R79" s="5"/>
      <c r="S79" s="5"/>
      <c r="T79" s="44">
        <f t="shared" si="6"/>
        <v>0.26</v>
      </c>
      <c r="U79" s="79">
        <f t="shared" si="7"/>
        <v>0.26</v>
      </c>
      <c r="V79" s="55">
        <f t="shared" si="8"/>
        <v>5.4044943820224726E-2</v>
      </c>
      <c r="W79" s="46" t="s">
        <v>359</v>
      </c>
      <c r="X79" s="83" t="s">
        <v>360</v>
      </c>
      <c r="Y79" s="46"/>
      <c r="Z79" s="46" t="s">
        <v>361</v>
      </c>
    </row>
    <row r="80" spans="1:26" ht="78.75">
      <c r="A80" s="34" t="s">
        <v>153</v>
      </c>
      <c r="B80" s="17" t="s">
        <v>34</v>
      </c>
      <c r="C80" s="14" t="s">
        <v>131</v>
      </c>
      <c r="D80" s="27" t="s">
        <v>162</v>
      </c>
      <c r="E80" s="4" t="s">
        <v>155</v>
      </c>
      <c r="F80" s="36">
        <v>0.11</v>
      </c>
      <c r="G80" s="70">
        <f t="shared" si="9"/>
        <v>0.20786516853932585</v>
      </c>
      <c r="H80" s="2" t="s">
        <v>32</v>
      </c>
      <c r="I80" s="2" t="s">
        <v>163</v>
      </c>
      <c r="J80" s="9">
        <f>SUM(K80:N80)</f>
        <v>3</v>
      </c>
      <c r="K80" s="46">
        <v>0</v>
      </c>
      <c r="L80" s="46">
        <v>1</v>
      </c>
      <c r="M80" s="46">
        <v>2</v>
      </c>
      <c r="N80" s="46">
        <v>0</v>
      </c>
      <c r="O80" s="52"/>
      <c r="P80" s="52">
        <v>0</v>
      </c>
      <c r="Q80" s="52">
        <v>1</v>
      </c>
      <c r="R80" s="5"/>
      <c r="S80" s="5"/>
      <c r="T80" s="45">
        <f t="shared" si="6"/>
        <v>1</v>
      </c>
      <c r="U80" s="56">
        <f t="shared" si="7"/>
        <v>0.33333333333333331</v>
      </c>
      <c r="V80" s="55">
        <f t="shared" si="8"/>
        <v>6.9288389513108617E-2</v>
      </c>
      <c r="W80" s="46" t="s">
        <v>402</v>
      </c>
      <c r="X80" s="47" t="s">
        <v>403</v>
      </c>
      <c r="Y80" s="46"/>
      <c r="Z80" s="46" t="s">
        <v>404</v>
      </c>
    </row>
    <row r="81" spans="1:26" ht="45">
      <c r="A81" s="34" t="s">
        <v>153</v>
      </c>
      <c r="B81" s="17" t="s">
        <v>34</v>
      </c>
      <c r="C81" s="14" t="s">
        <v>131</v>
      </c>
      <c r="D81" s="17" t="s">
        <v>164</v>
      </c>
      <c r="E81" s="4" t="s">
        <v>155</v>
      </c>
      <c r="F81" s="36">
        <v>0.11</v>
      </c>
      <c r="G81" s="70">
        <f t="shared" si="9"/>
        <v>0.20786516853932585</v>
      </c>
      <c r="H81" s="2" t="s">
        <v>17</v>
      </c>
      <c r="I81" s="2" t="s">
        <v>165</v>
      </c>
      <c r="J81" s="9">
        <v>1</v>
      </c>
      <c r="K81" s="46">
        <v>1</v>
      </c>
      <c r="L81" s="46">
        <v>1</v>
      </c>
      <c r="M81" s="46">
        <v>1</v>
      </c>
      <c r="N81" s="46">
        <v>1</v>
      </c>
      <c r="O81" s="52"/>
      <c r="P81" s="52">
        <v>1</v>
      </c>
      <c r="Q81" s="52">
        <v>1</v>
      </c>
      <c r="R81" s="5"/>
      <c r="S81" s="5"/>
      <c r="T81" s="45">
        <f t="shared" si="6"/>
        <v>2</v>
      </c>
      <c r="U81" s="56">
        <f t="shared" si="7"/>
        <v>0.5</v>
      </c>
      <c r="V81" s="55">
        <f t="shared" si="8"/>
        <v>0.10393258426966293</v>
      </c>
      <c r="W81" s="46" t="s">
        <v>374</v>
      </c>
      <c r="X81" s="47" t="s">
        <v>375</v>
      </c>
      <c r="Y81" s="46"/>
      <c r="Z81" s="5"/>
    </row>
    <row r="82" spans="1:26" ht="45">
      <c r="A82" s="34" t="s">
        <v>153</v>
      </c>
      <c r="B82" s="17" t="s">
        <v>34</v>
      </c>
      <c r="C82" s="14" t="s">
        <v>131</v>
      </c>
      <c r="D82" s="17" t="s">
        <v>166</v>
      </c>
      <c r="E82" s="4" t="s">
        <v>155</v>
      </c>
      <c r="F82" s="36">
        <v>0.11</v>
      </c>
      <c r="G82" s="70">
        <f t="shared" si="9"/>
        <v>0.20786516853932585</v>
      </c>
      <c r="H82" s="2" t="s">
        <v>32</v>
      </c>
      <c r="I82" s="2" t="s">
        <v>167</v>
      </c>
      <c r="J82" s="9">
        <f>SUM(K82:N82)</f>
        <v>2</v>
      </c>
      <c r="K82" s="53">
        <v>1</v>
      </c>
      <c r="L82" s="46">
        <v>0</v>
      </c>
      <c r="M82" s="46">
        <v>1</v>
      </c>
      <c r="N82" s="46">
        <v>0</v>
      </c>
      <c r="O82" s="52"/>
      <c r="P82" s="52">
        <v>1</v>
      </c>
      <c r="Q82" s="52">
        <v>0</v>
      </c>
      <c r="R82" s="5"/>
      <c r="S82" s="5"/>
      <c r="T82" s="45">
        <f t="shared" si="6"/>
        <v>1</v>
      </c>
      <c r="U82" s="56">
        <f t="shared" si="7"/>
        <v>0.5</v>
      </c>
      <c r="V82" s="55">
        <f t="shared" si="8"/>
        <v>0.10393258426966293</v>
      </c>
      <c r="W82" s="46"/>
      <c r="X82" s="47" t="s">
        <v>376</v>
      </c>
      <c r="Y82" s="46"/>
      <c r="Z82" s="5"/>
    </row>
    <row r="83" spans="1:26" ht="56.25">
      <c r="A83" s="34" t="s">
        <v>153</v>
      </c>
      <c r="B83" s="17" t="s">
        <v>34</v>
      </c>
      <c r="C83" s="14" t="s">
        <v>131</v>
      </c>
      <c r="D83" s="27" t="s">
        <v>168</v>
      </c>
      <c r="E83" s="4" t="s">
        <v>155</v>
      </c>
      <c r="F83" s="36">
        <v>0.11</v>
      </c>
      <c r="G83" s="70">
        <f t="shared" si="9"/>
        <v>0.20786516853932585</v>
      </c>
      <c r="H83" s="2" t="s">
        <v>17</v>
      </c>
      <c r="I83" s="2" t="s">
        <v>169</v>
      </c>
      <c r="J83" s="9">
        <v>1</v>
      </c>
      <c r="K83" s="46">
        <v>1</v>
      </c>
      <c r="L83" s="46">
        <v>1</v>
      </c>
      <c r="M83" s="46">
        <v>1</v>
      </c>
      <c r="N83" s="46">
        <v>1</v>
      </c>
      <c r="O83" s="52"/>
      <c r="P83" s="52">
        <v>1</v>
      </c>
      <c r="Q83" s="52">
        <v>1</v>
      </c>
      <c r="R83" s="5"/>
      <c r="S83" s="5"/>
      <c r="T83" s="45">
        <f t="shared" si="6"/>
        <v>2</v>
      </c>
      <c r="U83" s="56">
        <f t="shared" si="7"/>
        <v>0.5</v>
      </c>
      <c r="V83" s="55">
        <f t="shared" si="8"/>
        <v>0.10393258426966293</v>
      </c>
      <c r="W83" s="46" t="s">
        <v>377</v>
      </c>
      <c r="X83" s="47" t="s">
        <v>378</v>
      </c>
      <c r="Y83" s="46"/>
      <c r="Z83" s="5"/>
    </row>
    <row r="84" spans="1:26" ht="45">
      <c r="A84" s="34" t="s">
        <v>153</v>
      </c>
      <c r="B84" s="17" t="s">
        <v>34</v>
      </c>
      <c r="C84" s="14" t="s">
        <v>131</v>
      </c>
      <c r="D84" s="47" t="s">
        <v>246</v>
      </c>
      <c r="E84" s="4" t="s">
        <v>129</v>
      </c>
      <c r="F84" s="36">
        <v>0.11</v>
      </c>
      <c r="G84" s="70">
        <f t="shared" si="9"/>
        <v>0.20786516853932585</v>
      </c>
      <c r="H84" s="2" t="s">
        <v>17</v>
      </c>
      <c r="I84" s="2" t="s">
        <v>37</v>
      </c>
      <c r="J84" s="9">
        <v>1</v>
      </c>
      <c r="K84" s="46">
        <v>1</v>
      </c>
      <c r="L84" s="46">
        <v>1</v>
      </c>
      <c r="M84" s="46">
        <v>1</v>
      </c>
      <c r="N84" s="46">
        <v>1</v>
      </c>
      <c r="O84" s="52"/>
      <c r="P84" s="52">
        <v>1</v>
      </c>
      <c r="Q84" s="52">
        <v>1</v>
      </c>
      <c r="R84" s="5"/>
      <c r="S84" s="5"/>
      <c r="T84" s="45">
        <f t="shared" si="6"/>
        <v>2</v>
      </c>
      <c r="U84" s="56">
        <f t="shared" si="7"/>
        <v>0.5</v>
      </c>
      <c r="V84" s="55">
        <f t="shared" si="8"/>
        <v>0.10393258426966293</v>
      </c>
      <c r="W84" s="46" t="s">
        <v>443</v>
      </c>
      <c r="X84" s="47" t="s">
        <v>441</v>
      </c>
      <c r="Y84" s="46"/>
      <c r="Z84" s="6"/>
    </row>
    <row r="85" spans="1:26" ht="45">
      <c r="A85" s="34" t="s">
        <v>153</v>
      </c>
      <c r="B85" s="17" t="s">
        <v>34</v>
      </c>
      <c r="C85" s="14" t="s">
        <v>131</v>
      </c>
      <c r="D85" s="11" t="s">
        <v>170</v>
      </c>
      <c r="E85" s="4" t="s">
        <v>129</v>
      </c>
      <c r="F85" s="36">
        <v>0.11</v>
      </c>
      <c r="G85" s="70">
        <f t="shared" si="9"/>
        <v>0.20786516853932585</v>
      </c>
      <c r="H85" s="2" t="s">
        <v>63</v>
      </c>
      <c r="I85" s="2" t="s">
        <v>126</v>
      </c>
      <c r="J85" s="25">
        <v>1</v>
      </c>
      <c r="K85" s="46">
        <v>0</v>
      </c>
      <c r="L85" s="50">
        <v>1</v>
      </c>
      <c r="M85" s="50">
        <v>0</v>
      </c>
      <c r="N85" s="50">
        <v>0</v>
      </c>
      <c r="O85" s="52"/>
      <c r="P85" s="52">
        <v>0</v>
      </c>
      <c r="Q85" s="58">
        <v>1</v>
      </c>
      <c r="R85" s="5"/>
      <c r="S85" s="5"/>
      <c r="T85" s="45">
        <f t="shared" si="6"/>
        <v>1</v>
      </c>
      <c r="U85" s="56">
        <f>Q85</f>
        <v>1</v>
      </c>
      <c r="V85" s="55">
        <f t="shared" si="8"/>
        <v>0.20786516853932585</v>
      </c>
      <c r="W85" s="46" t="s">
        <v>444</v>
      </c>
      <c r="X85" s="47" t="s">
        <v>442</v>
      </c>
      <c r="Y85" s="46"/>
      <c r="Z85" s="6"/>
    </row>
    <row r="86" spans="1:26" ht="90">
      <c r="A86" s="33" t="s">
        <v>171</v>
      </c>
      <c r="B86" s="17" t="s">
        <v>34</v>
      </c>
      <c r="C86" s="14" t="s">
        <v>35</v>
      </c>
      <c r="D86" s="17" t="s">
        <v>172</v>
      </c>
      <c r="E86" s="4" t="s">
        <v>173</v>
      </c>
      <c r="F86" s="36">
        <v>6.25E-2</v>
      </c>
      <c r="G86" s="70">
        <f t="shared" si="9"/>
        <v>0.20786516853932585</v>
      </c>
      <c r="H86" s="2" t="s">
        <v>101</v>
      </c>
      <c r="I86" s="21" t="s">
        <v>174</v>
      </c>
      <c r="J86" s="25">
        <v>1</v>
      </c>
      <c r="K86" s="60">
        <v>1</v>
      </c>
      <c r="L86" s="60">
        <v>1</v>
      </c>
      <c r="M86" s="60">
        <v>1</v>
      </c>
      <c r="N86" s="60">
        <v>1</v>
      </c>
      <c r="O86" s="52">
        <f>SUM(P86:S86)</f>
        <v>1647</v>
      </c>
      <c r="P86" s="52">
        <v>722</v>
      </c>
      <c r="Q86" s="52">
        <v>925</v>
      </c>
      <c r="R86" s="5"/>
      <c r="S86" s="5"/>
      <c r="T86" s="45">
        <f t="shared" si="6"/>
        <v>1647</v>
      </c>
      <c r="U86" s="56">
        <v>1</v>
      </c>
      <c r="V86" s="55">
        <f t="shared" si="8"/>
        <v>0.20786516853932585</v>
      </c>
      <c r="W86" s="62" t="s">
        <v>313</v>
      </c>
      <c r="X86" s="83" t="s">
        <v>314</v>
      </c>
      <c r="Y86" s="46"/>
      <c r="Z86" s="6"/>
    </row>
    <row r="87" spans="1:26" ht="146.25">
      <c r="A87" s="33" t="s">
        <v>171</v>
      </c>
      <c r="B87" s="17" t="s">
        <v>34</v>
      </c>
      <c r="C87" s="14" t="s">
        <v>35</v>
      </c>
      <c r="D87" s="17" t="s">
        <v>175</v>
      </c>
      <c r="E87" s="4" t="s">
        <v>173</v>
      </c>
      <c r="F87" s="36">
        <v>6.25E-2</v>
      </c>
      <c r="G87" s="70">
        <f t="shared" si="9"/>
        <v>0.20786516853932585</v>
      </c>
      <c r="H87" s="2" t="s">
        <v>32</v>
      </c>
      <c r="I87" s="21" t="s">
        <v>138</v>
      </c>
      <c r="J87" s="30">
        <f>SUM(K87:N87)</f>
        <v>146</v>
      </c>
      <c r="K87" s="61">
        <v>36</v>
      </c>
      <c r="L87" s="61">
        <v>38</v>
      </c>
      <c r="M87" s="61">
        <v>36</v>
      </c>
      <c r="N87" s="61">
        <v>36</v>
      </c>
      <c r="O87" s="52"/>
      <c r="P87" s="52">
        <v>36</v>
      </c>
      <c r="Q87" s="52">
        <v>38</v>
      </c>
      <c r="R87" s="5"/>
      <c r="S87" s="5"/>
      <c r="T87" s="45">
        <f t="shared" si="6"/>
        <v>74</v>
      </c>
      <c r="U87" s="56">
        <f t="shared" si="7"/>
        <v>0.50684931506849318</v>
      </c>
      <c r="V87" s="55">
        <f t="shared" si="8"/>
        <v>0.1053563183007542</v>
      </c>
      <c r="W87" s="62" t="s">
        <v>315</v>
      </c>
      <c r="X87" s="83" t="s">
        <v>316</v>
      </c>
      <c r="Y87" s="46"/>
      <c r="Z87" s="74" t="s">
        <v>321</v>
      </c>
    </row>
    <row r="88" spans="1:26" ht="90">
      <c r="A88" s="33" t="s">
        <v>171</v>
      </c>
      <c r="B88" s="17" t="s">
        <v>34</v>
      </c>
      <c r="C88" s="14" t="s">
        <v>35</v>
      </c>
      <c r="D88" s="17" t="s">
        <v>176</v>
      </c>
      <c r="E88" s="4" t="s">
        <v>173</v>
      </c>
      <c r="F88" s="36">
        <v>6.25E-2</v>
      </c>
      <c r="G88" s="70">
        <f t="shared" si="9"/>
        <v>0.20786516853932585</v>
      </c>
      <c r="H88" s="2" t="s">
        <v>63</v>
      </c>
      <c r="I88" s="21" t="s">
        <v>177</v>
      </c>
      <c r="J88" s="42">
        <v>1</v>
      </c>
      <c r="K88" s="60">
        <v>0.1</v>
      </c>
      <c r="L88" s="60">
        <v>0.3</v>
      </c>
      <c r="M88" s="60">
        <v>0.6</v>
      </c>
      <c r="N88" s="60">
        <v>1</v>
      </c>
      <c r="O88" s="52"/>
      <c r="P88" s="58">
        <v>0.1</v>
      </c>
      <c r="Q88" s="58">
        <v>0.3</v>
      </c>
      <c r="R88" s="5"/>
      <c r="S88" s="5"/>
      <c r="T88" s="45">
        <f t="shared" si="6"/>
        <v>0.4</v>
      </c>
      <c r="U88" s="56">
        <f>Q88</f>
        <v>0.3</v>
      </c>
      <c r="V88" s="55">
        <f t="shared" si="8"/>
        <v>6.2359550561797754E-2</v>
      </c>
      <c r="W88" s="62" t="s">
        <v>317</v>
      </c>
      <c r="X88" s="83" t="s">
        <v>318</v>
      </c>
      <c r="Y88" s="46"/>
      <c r="Z88" s="6"/>
    </row>
    <row r="89" spans="1:26" ht="67.5">
      <c r="A89" s="33" t="s">
        <v>171</v>
      </c>
      <c r="B89" s="17" t="s">
        <v>34</v>
      </c>
      <c r="C89" s="14" t="s">
        <v>35</v>
      </c>
      <c r="D89" s="17" t="s">
        <v>178</v>
      </c>
      <c r="E89" s="10" t="s">
        <v>173</v>
      </c>
      <c r="F89" s="54">
        <v>6.25E-2</v>
      </c>
      <c r="G89" s="70">
        <f t="shared" si="9"/>
        <v>0.20786516853932585</v>
      </c>
      <c r="H89" s="2" t="s">
        <v>17</v>
      </c>
      <c r="I89" s="21" t="s">
        <v>179</v>
      </c>
      <c r="J89" s="43">
        <v>1</v>
      </c>
      <c r="K89" s="61">
        <v>1</v>
      </c>
      <c r="L89" s="61">
        <v>1</v>
      </c>
      <c r="M89" s="61">
        <v>1</v>
      </c>
      <c r="N89" s="61">
        <v>1</v>
      </c>
      <c r="O89" s="52"/>
      <c r="P89" s="52">
        <v>1</v>
      </c>
      <c r="Q89" s="52">
        <v>1</v>
      </c>
      <c r="R89" s="5"/>
      <c r="S89" s="5"/>
      <c r="T89" s="45">
        <f t="shared" si="6"/>
        <v>2</v>
      </c>
      <c r="U89" s="56">
        <f t="shared" si="7"/>
        <v>0.5</v>
      </c>
      <c r="V89" s="55">
        <f t="shared" si="8"/>
        <v>0.10393258426966293</v>
      </c>
      <c r="W89" s="62" t="s">
        <v>319</v>
      </c>
      <c r="X89" s="83" t="s">
        <v>320</v>
      </c>
      <c r="Y89" s="46"/>
      <c r="Z89" s="6"/>
    </row>
    <row r="90" spans="1:26" ht="90">
      <c r="A90" s="33" t="s">
        <v>171</v>
      </c>
      <c r="B90" s="17" t="s">
        <v>34</v>
      </c>
      <c r="C90" s="14" t="s">
        <v>35</v>
      </c>
      <c r="D90" s="17" t="s">
        <v>180</v>
      </c>
      <c r="E90" s="4" t="s">
        <v>181</v>
      </c>
      <c r="F90" s="36">
        <v>6.25E-2</v>
      </c>
      <c r="G90" s="70">
        <f t="shared" si="9"/>
        <v>0.20786516853932585</v>
      </c>
      <c r="H90" s="2" t="s">
        <v>17</v>
      </c>
      <c r="I90" s="21" t="s">
        <v>182</v>
      </c>
      <c r="J90" s="25">
        <v>1</v>
      </c>
      <c r="K90" s="68">
        <v>1</v>
      </c>
      <c r="L90" s="68">
        <v>1</v>
      </c>
      <c r="M90" s="68">
        <v>1</v>
      </c>
      <c r="N90" s="68">
        <v>1</v>
      </c>
      <c r="O90" s="52"/>
      <c r="P90" s="58">
        <v>1</v>
      </c>
      <c r="Q90" s="58">
        <v>1</v>
      </c>
      <c r="R90" s="5"/>
      <c r="S90" s="5"/>
      <c r="T90" s="45">
        <f t="shared" si="6"/>
        <v>2</v>
      </c>
      <c r="U90" s="56">
        <f t="shared" si="7"/>
        <v>0.5</v>
      </c>
      <c r="V90" s="55">
        <f t="shared" si="8"/>
        <v>0.10393258426966293</v>
      </c>
      <c r="W90" s="46" t="s">
        <v>407</v>
      </c>
      <c r="X90" s="47" t="s">
        <v>409</v>
      </c>
      <c r="Y90" s="46"/>
      <c r="Z90" s="6"/>
    </row>
    <row r="91" spans="1:26" ht="45">
      <c r="A91" s="33" t="s">
        <v>171</v>
      </c>
      <c r="B91" s="17" t="s">
        <v>34</v>
      </c>
      <c r="C91" s="14" t="s">
        <v>35</v>
      </c>
      <c r="D91" s="17" t="s">
        <v>183</v>
      </c>
      <c r="E91" s="4" t="s">
        <v>181</v>
      </c>
      <c r="F91" s="36">
        <v>6.25E-2</v>
      </c>
      <c r="G91" s="70">
        <f t="shared" si="9"/>
        <v>0.20786516853932585</v>
      </c>
      <c r="H91" s="2" t="s">
        <v>17</v>
      </c>
      <c r="I91" s="21" t="s">
        <v>184</v>
      </c>
      <c r="J91" s="25">
        <v>1</v>
      </c>
      <c r="K91" s="68">
        <v>1</v>
      </c>
      <c r="L91" s="68">
        <v>1</v>
      </c>
      <c r="M91" s="68">
        <v>1</v>
      </c>
      <c r="N91" s="68">
        <v>1</v>
      </c>
      <c r="O91" s="52"/>
      <c r="P91" s="58">
        <v>1</v>
      </c>
      <c r="Q91" s="58">
        <v>1</v>
      </c>
      <c r="R91" s="5"/>
      <c r="S91" s="5"/>
      <c r="T91" s="45">
        <f t="shared" si="6"/>
        <v>2</v>
      </c>
      <c r="U91" s="56">
        <f t="shared" si="7"/>
        <v>0.5</v>
      </c>
      <c r="V91" s="55">
        <f t="shared" si="8"/>
        <v>0.10393258426966293</v>
      </c>
      <c r="W91" s="46" t="s">
        <v>362</v>
      </c>
      <c r="X91" s="47" t="s">
        <v>405</v>
      </c>
      <c r="Y91" s="46"/>
      <c r="Z91" s="6"/>
    </row>
    <row r="92" spans="1:26" ht="45">
      <c r="A92" s="33" t="s">
        <v>171</v>
      </c>
      <c r="B92" s="17" t="s">
        <v>34</v>
      </c>
      <c r="C92" s="14" t="s">
        <v>35</v>
      </c>
      <c r="D92" s="17" t="s">
        <v>185</v>
      </c>
      <c r="E92" s="4" t="s">
        <v>181</v>
      </c>
      <c r="F92" s="36">
        <v>6.25E-2</v>
      </c>
      <c r="G92" s="70">
        <f t="shared" si="9"/>
        <v>0.20786516853932585</v>
      </c>
      <c r="H92" s="2" t="s">
        <v>17</v>
      </c>
      <c r="I92" s="21" t="s">
        <v>186</v>
      </c>
      <c r="J92" s="25">
        <v>1</v>
      </c>
      <c r="K92" s="68">
        <v>1</v>
      </c>
      <c r="L92" s="68">
        <v>1</v>
      </c>
      <c r="M92" s="68">
        <v>1</v>
      </c>
      <c r="N92" s="68">
        <v>1</v>
      </c>
      <c r="O92" s="52"/>
      <c r="P92" s="58">
        <v>1</v>
      </c>
      <c r="Q92" s="58">
        <v>1</v>
      </c>
      <c r="R92" s="5"/>
      <c r="S92" s="5"/>
      <c r="T92" s="45">
        <f t="shared" si="6"/>
        <v>2</v>
      </c>
      <c r="U92" s="56">
        <f t="shared" si="7"/>
        <v>0.5</v>
      </c>
      <c r="V92" s="55">
        <f t="shared" si="8"/>
        <v>0.10393258426966293</v>
      </c>
      <c r="W92" s="46" t="s">
        <v>363</v>
      </c>
      <c r="X92" s="47" t="s">
        <v>406</v>
      </c>
      <c r="Y92" s="46"/>
      <c r="Z92" s="6"/>
    </row>
    <row r="93" spans="1:26" ht="45">
      <c r="A93" s="33" t="s">
        <v>171</v>
      </c>
      <c r="B93" s="17" t="s">
        <v>34</v>
      </c>
      <c r="C93" s="14" t="s">
        <v>35</v>
      </c>
      <c r="D93" s="17" t="s">
        <v>187</v>
      </c>
      <c r="E93" s="4" t="s">
        <v>188</v>
      </c>
      <c r="F93" s="36">
        <v>6.25E-2</v>
      </c>
      <c r="G93" s="70">
        <f t="shared" si="9"/>
        <v>0.20786516853932585</v>
      </c>
      <c r="H93" s="2" t="s">
        <v>32</v>
      </c>
      <c r="I93" s="21" t="s">
        <v>118</v>
      </c>
      <c r="J93" s="26">
        <f>SUM(K93:N93)</f>
        <v>1</v>
      </c>
      <c r="K93" s="64">
        <v>1</v>
      </c>
      <c r="L93" s="61">
        <v>0</v>
      </c>
      <c r="M93" s="61">
        <v>0</v>
      </c>
      <c r="N93" s="61">
        <v>0</v>
      </c>
      <c r="O93" s="52"/>
      <c r="P93" s="52">
        <v>1</v>
      </c>
      <c r="Q93" s="52">
        <v>0</v>
      </c>
      <c r="R93" s="5"/>
      <c r="S93" s="5"/>
      <c r="T93" s="45">
        <f t="shared" si="6"/>
        <v>1</v>
      </c>
      <c r="U93" s="56">
        <f t="shared" si="7"/>
        <v>1</v>
      </c>
      <c r="V93" s="55">
        <f t="shared" si="8"/>
        <v>0.20786516853932585</v>
      </c>
      <c r="W93" s="46"/>
      <c r="X93" s="47" t="s">
        <v>388</v>
      </c>
      <c r="Y93" s="46"/>
      <c r="Z93" s="6"/>
    </row>
    <row r="94" spans="1:26" ht="45">
      <c r="A94" s="33" t="s">
        <v>171</v>
      </c>
      <c r="B94" s="17" t="s">
        <v>34</v>
      </c>
      <c r="C94" s="14" t="s">
        <v>35</v>
      </c>
      <c r="D94" s="17" t="s">
        <v>189</v>
      </c>
      <c r="E94" s="4" t="s">
        <v>181</v>
      </c>
      <c r="F94" s="36">
        <v>6.25E-2</v>
      </c>
      <c r="G94" s="70">
        <f t="shared" si="9"/>
        <v>0.20786516853932585</v>
      </c>
      <c r="H94" s="2" t="s">
        <v>17</v>
      </c>
      <c r="I94" s="21" t="s">
        <v>190</v>
      </c>
      <c r="J94" s="25">
        <v>1</v>
      </c>
      <c r="K94" s="68">
        <v>1</v>
      </c>
      <c r="L94" s="68">
        <v>1</v>
      </c>
      <c r="M94" s="68">
        <v>1</v>
      </c>
      <c r="N94" s="68">
        <v>1</v>
      </c>
      <c r="O94" s="52"/>
      <c r="P94" s="58">
        <v>1</v>
      </c>
      <c r="Q94" s="58">
        <v>1</v>
      </c>
      <c r="R94" s="5"/>
      <c r="S94" s="5"/>
      <c r="T94" s="45">
        <f t="shared" si="6"/>
        <v>2</v>
      </c>
      <c r="U94" s="56">
        <f t="shared" si="7"/>
        <v>0.5</v>
      </c>
      <c r="V94" s="55">
        <f t="shared" si="8"/>
        <v>0.10393258426966293</v>
      </c>
      <c r="W94" s="46" t="s">
        <v>408</v>
      </c>
      <c r="X94" s="47" t="s">
        <v>410</v>
      </c>
      <c r="Y94" s="46"/>
      <c r="Z94" s="6"/>
    </row>
    <row r="95" spans="1:26" ht="78.75">
      <c r="A95" s="33" t="s">
        <v>171</v>
      </c>
      <c r="B95" s="17" t="s">
        <v>34</v>
      </c>
      <c r="C95" s="14" t="s">
        <v>35</v>
      </c>
      <c r="D95" s="17" t="s">
        <v>191</v>
      </c>
      <c r="E95" s="4" t="s">
        <v>188</v>
      </c>
      <c r="F95" s="36">
        <v>6.25E-2</v>
      </c>
      <c r="G95" s="70">
        <f t="shared" si="9"/>
        <v>0.20786516853932585</v>
      </c>
      <c r="H95" s="2" t="s">
        <v>32</v>
      </c>
      <c r="I95" s="21" t="s">
        <v>192</v>
      </c>
      <c r="J95" s="26">
        <f>SUM(K95:N95)</f>
        <v>4</v>
      </c>
      <c r="K95" s="64">
        <v>1</v>
      </c>
      <c r="L95" s="64">
        <v>1</v>
      </c>
      <c r="M95" s="64">
        <v>1</v>
      </c>
      <c r="N95" s="64">
        <v>1</v>
      </c>
      <c r="O95" s="52"/>
      <c r="P95" s="52">
        <v>1</v>
      </c>
      <c r="Q95" s="52">
        <v>1</v>
      </c>
      <c r="R95" s="5"/>
      <c r="S95" s="5"/>
      <c r="T95" s="45">
        <f t="shared" si="6"/>
        <v>2</v>
      </c>
      <c r="U95" s="56">
        <f t="shared" si="7"/>
        <v>0.5</v>
      </c>
      <c r="V95" s="55">
        <f t="shared" si="8"/>
        <v>0.10393258426966293</v>
      </c>
      <c r="W95" s="45" t="s">
        <v>389</v>
      </c>
      <c r="X95" s="74" t="s">
        <v>390</v>
      </c>
      <c r="Y95" s="46"/>
      <c r="Z95" s="6"/>
    </row>
    <row r="96" spans="1:26" ht="78.75">
      <c r="A96" s="33" t="s">
        <v>171</v>
      </c>
      <c r="B96" s="17" t="s">
        <v>34</v>
      </c>
      <c r="C96" s="14" t="s">
        <v>35</v>
      </c>
      <c r="D96" s="17" t="s">
        <v>193</v>
      </c>
      <c r="E96" s="4" t="s">
        <v>188</v>
      </c>
      <c r="F96" s="36">
        <v>6.25E-2</v>
      </c>
      <c r="G96" s="70">
        <f t="shared" si="9"/>
        <v>0.20786516853932585</v>
      </c>
      <c r="H96" s="2" t="s">
        <v>32</v>
      </c>
      <c r="I96" s="21" t="s">
        <v>194</v>
      </c>
      <c r="J96" s="26">
        <f>SUM(K96:N96)</f>
        <v>57</v>
      </c>
      <c r="K96" s="64">
        <v>14</v>
      </c>
      <c r="L96" s="64">
        <v>16</v>
      </c>
      <c r="M96" s="64">
        <v>14</v>
      </c>
      <c r="N96" s="64">
        <v>13</v>
      </c>
      <c r="O96" s="52"/>
      <c r="P96" s="52">
        <v>14</v>
      </c>
      <c r="Q96" s="52">
        <v>16</v>
      </c>
      <c r="R96" s="5"/>
      <c r="S96" s="5"/>
      <c r="T96" s="45">
        <f t="shared" si="6"/>
        <v>30</v>
      </c>
      <c r="U96" s="56">
        <f t="shared" si="7"/>
        <v>0.52631578947368418</v>
      </c>
      <c r="V96" s="55">
        <f t="shared" si="8"/>
        <v>0.10940272028385571</v>
      </c>
      <c r="W96" s="45" t="s">
        <v>396</v>
      </c>
      <c r="X96" s="74" t="s">
        <v>395</v>
      </c>
      <c r="Y96" s="45" t="s">
        <v>355</v>
      </c>
      <c r="Z96" s="6"/>
    </row>
    <row r="97" spans="1:26" ht="56.25">
      <c r="A97" s="33" t="s">
        <v>171</v>
      </c>
      <c r="B97" s="17" t="s">
        <v>34</v>
      </c>
      <c r="C97" s="14" t="s">
        <v>35</v>
      </c>
      <c r="D97" s="17" t="s">
        <v>195</v>
      </c>
      <c r="E97" s="4" t="s">
        <v>188</v>
      </c>
      <c r="F97" s="36">
        <v>6.25E-2</v>
      </c>
      <c r="G97" s="70">
        <f t="shared" si="9"/>
        <v>0.20786516853932585</v>
      </c>
      <c r="H97" s="2" t="s">
        <v>63</v>
      </c>
      <c r="I97" s="21" t="s">
        <v>196</v>
      </c>
      <c r="J97" s="25">
        <v>1</v>
      </c>
      <c r="K97" s="60">
        <v>0.1</v>
      </c>
      <c r="L97" s="60">
        <v>0.2</v>
      </c>
      <c r="M97" s="60">
        <v>0.8</v>
      </c>
      <c r="N97" s="60">
        <v>1</v>
      </c>
      <c r="O97" s="52"/>
      <c r="P97" s="58">
        <v>0.1</v>
      </c>
      <c r="Q97" s="58">
        <v>0.2</v>
      </c>
      <c r="R97" s="5"/>
      <c r="S97" s="5"/>
      <c r="T97" s="45">
        <f t="shared" si="6"/>
        <v>0.30000000000000004</v>
      </c>
      <c r="U97" s="56">
        <f>Q97</f>
        <v>0.2</v>
      </c>
      <c r="V97" s="55">
        <f t="shared" si="8"/>
        <v>4.1573033707865172E-2</v>
      </c>
      <c r="W97" s="45" t="s">
        <v>149</v>
      </c>
      <c r="X97" s="74" t="s">
        <v>356</v>
      </c>
      <c r="Y97" s="45" t="s">
        <v>357</v>
      </c>
      <c r="Z97" s="6"/>
    </row>
    <row r="98" spans="1:26" ht="45">
      <c r="A98" s="33" t="s">
        <v>171</v>
      </c>
      <c r="B98" s="17" t="s">
        <v>34</v>
      </c>
      <c r="C98" s="14" t="s">
        <v>35</v>
      </c>
      <c r="D98" s="47" t="s">
        <v>247</v>
      </c>
      <c r="E98" s="4" t="s">
        <v>129</v>
      </c>
      <c r="F98" s="36">
        <v>6.25E-2</v>
      </c>
      <c r="G98" s="70">
        <f t="shared" si="9"/>
        <v>0.20786516853932585</v>
      </c>
      <c r="H98" s="2" t="s">
        <v>17</v>
      </c>
      <c r="I98" s="2" t="s">
        <v>37</v>
      </c>
      <c r="J98" s="9">
        <v>1</v>
      </c>
      <c r="K98" s="46">
        <v>1</v>
      </c>
      <c r="L98" s="46">
        <v>1</v>
      </c>
      <c r="M98" s="46">
        <v>1</v>
      </c>
      <c r="N98" s="46">
        <v>1</v>
      </c>
      <c r="O98" s="52"/>
      <c r="P98" s="52">
        <v>1</v>
      </c>
      <c r="Q98" s="52">
        <v>1</v>
      </c>
      <c r="R98" s="5"/>
      <c r="S98" s="5"/>
      <c r="T98" s="45">
        <f t="shared" si="6"/>
        <v>2</v>
      </c>
      <c r="U98" s="56">
        <f t="shared" si="7"/>
        <v>0.5</v>
      </c>
      <c r="V98" s="55">
        <f t="shared" si="8"/>
        <v>0.10393258426966293</v>
      </c>
      <c r="W98" s="45" t="s">
        <v>434</v>
      </c>
      <c r="X98" s="74" t="s">
        <v>435</v>
      </c>
      <c r="Y98" s="46"/>
      <c r="Z98" s="6"/>
    </row>
    <row r="99" spans="1:26" ht="101.25">
      <c r="A99" s="33" t="s">
        <v>171</v>
      </c>
      <c r="B99" s="17" t="s">
        <v>34</v>
      </c>
      <c r="C99" s="14" t="s">
        <v>35</v>
      </c>
      <c r="D99" s="11" t="s">
        <v>198</v>
      </c>
      <c r="E99" s="4" t="s">
        <v>197</v>
      </c>
      <c r="F99" s="36">
        <v>6.25E-2</v>
      </c>
      <c r="G99" s="70">
        <f t="shared" si="9"/>
        <v>0.20786516853932585</v>
      </c>
      <c r="H99" s="28" t="s">
        <v>63</v>
      </c>
      <c r="I99" s="2" t="s">
        <v>126</v>
      </c>
      <c r="J99" s="25">
        <v>1</v>
      </c>
      <c r="K99" s="46">
        <v>0</v>
      </c>
      <c r="L99" s="50">
        <v>0.7</v>
      </c>
      <c r="M99" s="50">
        <v>0.3</v>
      </c>
      <c r="N99" s="50">
        <v>0</v>
      </c>
      <c r="O99" s="52"/>
      <c r="P99" s="58">
        <v>0</v>
      </c>
      <c r="Q99" s="58">
        <v>0.7</v>
      </c>
      <c r="R99" s="5"/>
      <c r="S99" s="5"/>
      <c r="T99" s="45">
        <f t="shared" si="6"/>
        <v>0.7</v>
      </c>
      <c r="U99" s="56">
        <f>Q99</f>
        <v>0.7</v>
      </c>
      <c r="V99" s="55">
        <f t="shared" si="8"/>
        <v>0.14550561797752809</v>
      </c>
      <c r="W99" s="46" t="s">
        <v>448</v>
      </c>
      <c r="X99" s="47" t="s">
        <v>449</v>
      </c>
      <c r="Y99" s="46"/>
      <c r="Z99" s="45" t="s">
        <v>450</v>
      </c>
    </row>
    <row r="100" spans="1:26" ht="112.5">
      <c r="A100" s="33" t="s">
        <v>171</v>
      </c>
      <c r="B100" s="17" t="s">
        <v>34</v>
      </c>
      <c r="C100" s="14" t="s">
        <v>35</v>
      </c>
      <c r="D100" s="11" t="s">
        <v>199</v>
      </c>
      <c r="E100" s="4" t="s">
        <v>188</v>
      </c>
      <c r="F100" s="36">
        <v>6.25E-2</v>
      </c>
      <c r="G100" s="70">
        <f t="shared" si="9"/>
        <v>0.20786516853932585</v>
      </c>
      <c r="H100" s="2" t="s">
        <v>32</v>
      </c>
      <c r="I100" s="21" t="s">
        <v>123</v>
      </c>
      <c r="J100" s="26">
        <f>SUM(K100:N100)</f>
        <v>4</v>
      </c>
      <c r="K100" s="64">
        <v>1</v>
      </c>
      <c r="L100" s="64">
        <v>1</v>
      </c>
      <c r="M100" s="64">
        <v>2</v>
      </c>
      <c r="N100" s="64">
        <v>0</v>
      </c>
      <c r="O100" s="66"/>
      <c r="P100" s="52">
        <v>1</v>
      </c>
      <c r="Q100" s="52">
        <v>1</v>
      </c>
      <c r="R100" s="5"/>
      <c r="S100" s="5"/>
      <c r="T100" s="45">
        <f t="shared" si="6"/>
        <v>2</v>
      </c>
      <c r="U100" s="56">
        <f t="shared" si="7"/>
        <v>0.5</v>
      </c>
      <c r="V100" s="55">
        <f t="shared" si="8"/>
        <v>0.10393258426966293</v>
      </c>
      <c r="W100" s="45" t="s">
        <v>391</v>
      </c>
      <c r="X100" s="74" t="s">
        <v>392</v>
      </c>
      <c r="Y100" s="45" t="s">
        <v>358</v>
      </c>
      <c r="Z100" s="5"/>
    </row>
    <row r="101" spans="1:26" ht="67.5">
      <c r="A101" s="33" t="s">
        <v>171</v>
      </c>
      <c r="B101" s="17" t="s">
        <v>34</v>
      </c>
      <c r="C101" s="14" t="s">
        <v>35</v>
      </c>
      <c r="D101" s="11" t="s">
        <v>200</v>
      </c>
      <c r="E101" s="4" t="s">
        <v>201</v>
      </c>
      <c r="F101" s="36">
        <v>6.25E-2</v>
      </c>
      <c r="G101" s="70">
        <f t="shared" si="9"/>
        <v>0.20786516853932585</v>
      </c>
      <c r="H101" s="2" t="s">
        <v>32</v>
      </c>
      <c r="I101" s="21" t="s">
        <v>202</v>
      </c>
      <c r="J101" s="26">
        <f>SUM(K101:N101)</f>
        <v>10</v>
      </c>
      <c r="K101" s="64">
        <v>1</v>
      </c>
      <c r="L101" s="64">
        <v>3</v>
      </c>
      <c r="M101" s="64">
        <v>3</v>
      </c>
      <c r="N101" s="64">
        <v>3</v>
      </c>
      <c r="O101" s="66"/>
      <c r="P101" s="52">
        <v>1</v>
      </c>
      <c r="Q101" s="52">
        <v>3</v>
      </c>
      <c r="R101" s="5"/>
      <c r="S101" s="5"/>
      <c r="T101" s="45">
        <f t="shared" si="6"/>
        <v>4</v>
      </c>
      <c r="U101" s="56">
        <f t="shared" si="7"/>
        <v>0.4</v>
      </c>
      <c r="V101" s="55">
        <f t="shared" si="8"/>
        <v>8.3146067415730343E-2</v>
      </c>
      <c r="W101" s="45" t="s">
        <v>393</v>
      </c>
      <c r="X101" s="74" t="s">
        <v>394</v>
      </c>
      <c r="Y101" s="46"/>
      <c r="Z101" s="5"/>
    </row>
    <row r="102" spans="1:26" ht="56.25">
      <c r="A102" s="34" t="s">
        <v>203</v>
      </c>
      <c r="B102" s="17" t="s">
        <v>34</v>
      </c>
      <c r="C102" s="14" t="s">
        <v>35</v>
      </c>
      <c r="D102" s="17" t="s">
        <v>204</v>
      </c>
      <c r="E102" s="4" t="s">
        <v>197</v>
      </c>
      <c r="F102" s="12">
        <v>1</v>
      </c>
      <c r="G102" s="70">
        <f t="shared" si="9"/>
        <v>0.20786516853932585</v>
      </c>
      <c r="H102" s="2" t="s">
        <v>32</v>
      </c>
      <c r="I102" s="2" t="s">
        <v>205</v>
      </c>
      <c r="J102" s="23">
        <f>SUM(K102:N102)</f>
        <v>1</v>
      </c>
      <c r="K102" s="46">
        <v>0</v>
      </c>
      <c r="L102" s="50">
        <v>0.1</v>
      </c>
      <c r="M102" s="50">
        <v>0.4</v>
      </c>
      <c r="N102" s="50">
        <v>0.5</v>
      </c>
      <c r="O102" s="52"/>
      <c r="P102" s="52">
        <v>0</v>
      </c>
      <c r="Q102" s="58">
        <v>0.1</v>
      </c>
      <c r="R102" s="52"/>
      <c r="S102" s="52"/>
      <c r="T102" s="46">
        <f t="shared" si="6"/>
        <v>0.1</v>
      </c>
      <c r="U102" s="79">
        <f t="shared" si="7"/>
        <v>0.1</v>
      </c>
      <c r="V102" s="124">
        <f t="shared" si="8"/>
        <v>2.0786516853932586E-2</v>
      </c>
      <c r="W102" s="46" t="s">
        <v>447</v>
      </c>
      <c r="X102" s="47" t="s">
        <v>446</v>
      </c>
      <c r="Y102" s="46"/>
      <c r="Z102" s="5"/>
    </row>
    <row r="103" spans="1:26" ht="301.5" customHeight="1">
      <c r="A103" s="34" t="s">
        <v>206</v>
      </c>
      <c r="B103" s="17" t="s">
        <v>34</v>
      </c>
      <c r="C103" s="14" t="s">
        <v>35</v>
      </c>
      <c r="D103" s="11" t="s">
        <v>207</v>
      </c>
      <c r="E103" s="4" t="s">
        <v>208</v>
      </c>
      <c r="F103" s="12">
        <v>0.2</v>
      </c>
      <c r="G103" s="70">
        <f t="shared" si="9"/>
        <v>0.20786516853932585</v>
      </c>
      <c r="H103" s="2" t="s">
        <v>101</v>
      </c>
      <c r="I103" s="2" t="s">
        <v>209</v>
      </c>
      <c r="J103" s="2">
        <v>0.9</v>
      </c>
      <c r="K103" s="50">
        <v>0.9</v>
      </c>
      <c r="L103" s="50">
        <v>0.9</v>
      </c>
      <c r="M103" s="50">
        <v>0.9</v>
      </c>
      <c r="N103" s="50">
        <v>0.9</v>
      </c>
      <c r="O103" s="46">
        <f>SUM(P103:S103)</f>
        <v>10</v>
      </c>
      <c r="P103" s="72">
        <v>4</v>
      </c>
      <c r="Q103" s="52">
        <v>6</v>
      </c>
      <c r="R103" s="5"/>
      <c r="S103" s="5"/>
      <c r="T103" s="45">
        <f t="shared" si="6"/>
        <v>10</v>
      </c>
      <c r="U103" s="79">
        <f>M103</f>
        <v>0.9</v>
      </c>
      <c r="V103" s="55">
        <f t="shared" si="8"/>
        <v>0.18707865168539328</v>
      </c>
      <c r="W103" s="76" t="s">
        <v>336</v>
      </c>
      <c r="X103" s="76" t="s">
        <v>339</v>
      </c>
      <c r="Y103" s="46"/>
      <c r="Z103" s="6"/>
    </row>
    <row r="104" spans="1:26" ht="182.25" customHeight="1">
      <c r="A104" s="34" t="s">
        <v>206</v>
      </c>
      <c r="B104" s="17" t="s">
        <v>34</v>
      </c>
      <c r="C104" s="14" t="s">
        <v>35</v>
      </c>
      <c r="D104" s="11" t="s">
        <v>210</v>
      </c>
      <c r="E104" s="4" t="s">
        <v>208</v>
      </c>
      <c r="F104" s="12">
        <v>0.2</v>
      </c>
      <c r="G104" s="70">
        <f t="shared" si="9"/>
        <v>0.20786516853932585</v>
      </c>
      <c r="H104" s="2" t="s">
        <v>101</v>
      </c>
      <c r="I104" s="2" t="s">
        <v>209</v>
      </c>
      <c r="J104" s="2">
        <v>1</v>
      </c>
      <c r="K104" s="57">
        <v>1</v>
      </c>
      <c r="L104" s="57">
        <v>1</v>
      </c>
      <c r="M104" s="57">
        <v>1</v>
      </c>
      <c r="N104" s="57">
        <v>1</v>
      </c>
      <c r="O104" s="46">
        <f>SUM(P104:S104)</f>
        <v>42</v>
      </c>
      <c r="P104" s="72">
        <v>30</v>
      </c>
      <c r="Q104" s="52">
        <v>12</v>
      </c>
      <c r="R104" s="5"/>
      <c r="S104" s="5"/>
      <c r="T104" s="45">
        <f t="shared" si="6"/>
        <v>42</v>
      </c>
      <c r="U104" s="79">
        <f>M104</f>
        <v>1</v>
      </c>
      <c r="V104" s="55">
        <f t="shared" si="8"/>
        <v>0.20786516853932585</v>
      </c>
      <c r="W104" s="76" t="s">
        <v>336</v>
      </c>
      <c r="X104" s="77" t="s">
        <v>340</v>
      </c>
      <c r="Y104" s="46"/>
      <c r="Z104" s="6"/>
    </row>
    <row r="105" spans="1:26" ht="282">
      <c r="A105" s="34" t="s">
        <v>206</v>
      </c>
      <c r="B105" s="17" t="s">
        <v>34</v>
      </c>
      <c r="C105" s="14" t="s">
        <v>35</v>
      </c>
      <c r="D105" s="11" t="s">
        <v>211</v>
      </c>
      <c r="E105" s="4" t="s">
        <v>208</v>
      </c>
      <c r="F105" s="12">
        <v>0.1</v>
      </c>
      <c r="G105" s="70">
        <f t="shared" si="9"/>
        <v>0.20786516853932585</v>
      </c>
      <c r="H105" s="2" t="s">
        <v>101</v>
      </c>
      <c r="I105" s="2" t="s">
        <v>209</v>
      </c>
      <c r="J105" s="2">
        <v>1</v>
      </c>
      <c r="K105" s="57">
        <v>1</v>
      </c>
      <c r="L105" s="57">
        <v>1</v>
      </c>
      <c r="M105" s="57">
        <v>1</v>
      </c>
      <c r="N105" s="57">
        <v>1</v>
      </c>
      <c r="O105" s="46">
        <v>17</v>
      </c>
      <c r="P105" s="57">
        <v>0.17</v>
      </c>
      <c r="Q105" s="52">
        <v>19</v>
      </c>
      <c r="R105" s="5"/>
      <c r="S105" s="5"/>
      <c r="T105" s="45">
        <f t="shared" si="6"/>
        <v>19.170000000000002</v>
      </c>
      <c r="U105" s="79">
        <f>L104</f>
        <v>1</v>
      </c>
      <c r="V105" s="55">
        <f t="shared" si="8"/>
        <v>0.20786516853932585</v>
      </c>
      <c r="W105" s="76" t="s">
        <v>337</v>
      </c>
      <c r="X105" s="76" t="s">
        <v>341</v>
      </c>
      <c r="Y105" s="46"/>
      <c r="Z105" s="6"/>
    </row>
    <row r="106" spans="1:26" ht="282" customHeight="1">
      <c r="A106" s="34" t="s">
        <v>206</v>
      </c>
      <c r="B106" s="17" t="s">
        <v>34</v>
      </c>
      <c r="C106" s="14" t="s">
        <v>35</v>
      </c>
      <c r="D106" s="11" t="s">
        <v>212</v>
      </c>
      <c r="E106" s="4" t="s">
        <v>208</v>
      </c>
      <c r="F106" s="12">
        <v>0.15</v>
      </c>
      <c r="G106" s="70">
        <f t="shared" si="9"/>
        <v>0.20786516853932585</v>
      </c>
      <c r="H106" s="2" t="s">
        <v>101</v>
      </c>
      <c r="I106" s="2" t="s">
        <v>209</v>
      </c>
      <c r="J106" s="2">
        <v>1</v>
      </c>
      <c r="K106" s="57">
        <v>1</v>
      </c>
      <c r="L106" s="57">
        <v>1</v>
      </c>
      <c r="M106" s="57">
        <v>1</v>
      </c>
      <c r="N106" s="57">
        <v>1</v>
      </c>
      <c r="O106" s="46">
        <v>24</v>
      </c>
      <c r="P106" s="72">
        <v>24</v>
      </c>
      <c r="Q106" s="59">
        <v>9</v>
      </c>
      <c r="R106" s="29"/>
      <c r="S106" s="29"/>
      <c r="T106" s="45">
        <f t="shared" si="6"/>
        <v>33</v>
      </c>
      <c r="U106" s="79">
        <f>M106</f>
        <v>1</v>
      </c>
      <c r="V106" s="55">
        <f t="shared" si="8"/>
        <v>0.20786516853932585</v>
      </c>
      <c r="W106" s="76" t="s">
        <v>337</v>
      </c>
      <c r="X106" s="76" t="s">
        <v>342</v>
      </c>
      <c r="Y106" s="66"/>
      <c r="Z106" s="29"/>
    </row>
    <row r="107" spans="1:26" ht="213.75">
      <c r="A107" s="34" t="s">
        <v>206</v>
      </c>
      <c r="B107" s="17" t="s">
        <v>34</v>
      </c>
      <c r="C107" s="14" t="s">
        <v>35</v>
      </c>
      <c r="D107" s="11" t="s">
        <v>213</v>
      </c>
      <c r="E107" s="4" t="s">
        <v>208</v>
      </c>
      <c r="F107" s="12">
        <v>0.1</v>
      </c>
      <c r="G107" s="70">
        <f t="shared" si="9"/>
        <v>0.20786516853932585</v>
      </c>
      <c r="H107" s="2" t="s">
        <v>101</v>
      </c>
      <c r="I107" s="2" t="s">
        <v>209</v>
      </c>
      <c r="J107" s="2">
        <v>1</v>
      </c>
      <c r="K107" s="57">
        <v>1</v>
      </c>
      <c r="L107" s="57">
        <v>1</v>
      </c>
      <c r="M107" s="57">
        <v>1</v>
      </c>
      <c r="N107" s="57">
        <v>1</v>
      </c>
      <c r="O107" s="46">
        <f>SUM(P107:S107)</f>
        <v>31</v>
      </c>
      <c r="P107" s="72">
        <v>19</v>
      </c>
      <c r="Q107" s="59">
        <v>12</v>
      </c>
      <c r="R107" s="29"/>
      <c r="S107" s="29"/>
      <c r="T107" s="45">
        <f t="shared" si="6"/>
        <v>31</v>
      </c>
      <c r="U107" s="79">
        <f>M107</f>
        <v>1</v>
      </c>
      <c r="V107" s="55">
        <f t="shared" si="8"/>
        <v>0.20786516853932585</v>
      </c>
      <c r="W107" s="76" t="s">
        <v>337</v>
      </c>
      <c r="X107" s="77" t="s">
        <v>343</v>
      </c>
      <c r="Y107" s="66"/>
      <c r="Z107" s="29"/>
    </row>
    <row r="108" spans="1:26" ht="371.25">
      <c r="A108" s="34" t="s">
        <v>206</v>
      </c>
      <c r="B108" s="17" t="s">
        <v>34</v>
      </c>
      <c r="C108" s="14" t="s">
        <v>35</v>
      </c>
      <c r="D108" s="11" t="s">
        <v>214</v>
      </c>
      <c r="E108" s="4" t="s">
        <v>208</v>
      </c>
      <c r="F108" s="12">
        <v>0.15</v>
      </c>
      <c r="G108" s="70">
        <f t="shared" si="9"/>
        <v>0.20786516853932585</v>
      </c>
      <c r="H108" s="2" t="s">
        <v>101</v>
      </c>
      <c r="I108" s="2" t="s">
        <v>209</v>
      </c>
      <c r="J108" s="2">
        <v>1</v>
      </c>
      <c r="K108" s="57">
        <v>1</v>
      </c>
      <c r="L108" s="57">
        <v>1</v>
      </c>
      <c r="M108" s="57">
        <v>1</v>
      </c>
      <c r="N108" s="57">
        <v>1</v>
      </c>
      <c r="O108" s="46">
        <f>SUM(P108:S108)</f>
        <v>318</v>
      </c>
      <c r="P108" s="72">
        <v>190</v>
      </c>
      <c r="Q108" s="59">
        <v>128</v>
      </c>
      <c r="R108" s="29"/>
      <c r="S108" s="29"/>
      <c r="T108" s="45">
        <f t="shared" si="6"/>
        <v>318</v>
      </c>
      <c r="U108" s="79">
        <f>M108</f>
        <v>1</v>
      </c>
      <c r="V108" s="55">
        <f t="shared" si="8"/>
        <v>0.20786516853932585</v>
      </c>
      <c r="W108" s="76" t="s">
        <v>338</v>
      </c>
      <c r="X108" s="76" t="s">
        <v>344</v>
      </c>
      <c r="Y108" s="66"/>
      <c r="Z108" s="29"/>
    </row>
    <row r="109" spans="1:26" ht="168">
      <c r="A109" s="34" t="s">
        <v>206</v>
      </c>
      <c r="B109" s="17" t="s">
        <v>34</v>
      </c>
      <c r="C109" s="14" t="s">
        <v>35</v>
      </c>
      <c r="D109" s="11" t="s">
        <v>229</v>
      </c>
      <c r="E109" s="4" t="s">
        <v>208</v>
      </c>
      <c r="F109" s="12">
        <v>0.1</v>
      </c>
      <c r="G109" s="70">
        <f t="shared" si="9"/>
        <v>0.20786516853932585</v>
      </c>
      <c r="H109" s="2" t="s">
        <v>101</v>
      </c>
      <c r="I109" s="2" t="s">
        <v>209</v>
      </c>
      <c r="J109" s="2">
        <v>1</v>
      </c>
      <c r="K109" s="57">
        <v>1</v>
      </c>
      <c r="L109" s="57">
        <v>1</v>
      </c>
      <c r="M109" s="57">
        <v>1</v>
      </c>
      <c r="N109" s="57">
        <v>1</v>
      </c>
      <c r="O109" s="46">
        <f>SUM(P109:S109)</f>
        <v>21</v>
      </c>
      <c r="P109" s="72">
        <v>13</v>
      </c>
      <c r="Q109" s="59">
        <v>8</v>
      </c>
      <c r="R109" s="29"/>
      <c r="S109" s="29"/>
      <c r="T109" s="45">
        <f t="shared" si="6"/>
        <v>21</v>
      </c>
      <c r="U109" s="79">
        <f>M109</f>
        <v>1</v>
      </c>
      <c r="V109" s="55">
        <f t="shared" si="8"/>
        <v>0.20786516853932585</v>
      </c>
      <c r="W109" s="76" t="s">
        <v>337</v>
      </c>
      <c r="X109" s="76" t="s">
        <v>345</v>
      </c>
      <c r="Y109" s="66"/>
      <c r="Z109" s="29"/>
    </row>
  </sheetData>
  <sheetProtection formatCells="0" formatColumns="0" formatRows="0" insertColumns="0" insertRows="0" insertHyperlinks="0" deleteColumns="0" deleteRows="0" sort="0" pivotTables="0"/>
  <autoFilter ref="A6:Z109">
    <filterColumn colId="0"/>
    <filterColumn colId="5" showButton="0"/>
    <filterColumn colId="10" showButton="0"/>
    <filterColumn colId="11" showButton="0"/>
    <filterColumn colId="12" showButton="0"/>
    <filterColumn colId="14" showButton="0"/>
    <filterColumn colId="15" showButton="0"/>
    <filterColumn colId="16" showButton="0"/>
    <filterColumn colId="17" showButton="0"/>
  </autoFilter>
  <mergeCells count="23">
    <mergeCell ref="A1:A4"/>
    <mergeCell ref="B1:T2"/>
    <mergeCell ref="B3:T4"/>
    <mergeCell ref="U1:Z1"/>
    <mergeCell ref="U2:Z2"/>
    <mergeCell ref="U3:Z3"/>
    <mergeCell ref="U4:Z4"/>
    <mergeCell ref="X6:X7"/>
    <mergeCell ref="Y6:Y7"/>
    <mergeCell ref="Z6:Z7"/>
    <mergeCell ref="A6:A7"/>
    <mergeCell ref="D6:D7"/>
    <mergeCell ref="K6:N6"/>
    <mergeCell ref="O6:S6"/>
    <mergeCell ref="W6:W7"/>
    <mergeCell ref="U6:U7"/>
    <mergeCell ref="T6:T7"/>
    <mergeCell ref="V6:V7"/>
    <mergeCell ref="B6:B7"/>
    <mergeCell ref="C6:C7"/>
    <mergeCell ref="E6:E7"/>
    <mergeCell ref="F6:G6"/>
    <mergeCell ref="H6:J6"/>
  </mergeCells>
  <hyperlinks>
    <hyperlink ref="W15" r:id="rId1"/>
    <hyperlink ref="W16" r:id="rId2" location="gid=1925683946"/>
    <hyperlink ref="W38" r:id="rId3" location="gid=1925683946"/>
    <hyperlink ref="W41" r:id="rId4" location="gid=1925683946"/>
    <hyperlink ref="W43" r:id="rId5" location="gid=1925683946"/>
    <hyperlink ref="W55" r:id="rId6" location="overlay-context=content/subsistemas-sig%3Fq%3Dcontent/subsistemas-sig"/>
    <hyperlink ref="W62" r:id="rId7" location="overlay-context="/>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Istituto IDEP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cortiz</cp:lastModifiedBy>
  <dcterms:created xsi:type="dcterms:W3CDTF">2017-04-18T13:47:27Z</dcterms:created>
  <dcterms:modified xsi:type="dcterms:W3CDTF">2017-07-18T23:44:46Z</dcterms:modified>
</cp:coreProperties>
</file>