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772" firstSheet="1" activeTab="1"/>
  </bookViews>
  <sheets>
    <sheet name="Listas" sheetId="1" state="hidden" r:id="rId1"/>
    <sheet name="GRF-01 Plan Mantenimiento" sheetId="2" r:id="rId2"/>
    <sheet name="GRF-02 Agua" sheetId="3" r:id="rId3"/>
    <sheet name="GRF-03 Energía" sheetId="4" r:id="rId4"/>
    <sheet name="GRF-04 Per_cápita_energía" sheetId="5" r:id="rId5"/>
    <sheet name="GRF-05 Residuos" sheetId="6" r:id="rId6"/>
    <sheet name="Hoja4" sheetId="7" state="hidden" r:id="rId7"/>
  </sheets>
  <definedNames>
    <definedName name="aaa" localSheetId="2">#REF!</definedName>
    <definedName name="aaa" localSheetId="3">#REF!</definedName>
    <definedName name="aaa" localSheetId="5">#REF!</definedName>
    <definedName name="aaa">#REF!</definedName>
    <definedName name="_xlnm.Print_Area" localSheetId="1">'GRF-01 Plan Mantenimiento'!$A$1:$M$65</definedName>
    <definedName name="_xlnm.Print_Area" localSheetId="2">'GRF-02 Agua'!$A$1:$M$54</definedName>
    <definedName name="_xlnm.Print_Area" localSheetId="3">'GRF-03 Energía'!$A$1:$M$50</definedName>
    <definedName name="_xlnm.Print_Area" localSheetId="4">'GRF-04 Per_cápita_energía'!$A$1:$M$51</definedName>
    <definedName name="_xlnm.Print_Area" localSheetId="5">'GRF-05 Residuos'!$A$1:$M$50</definedName>
    <definedName name="AT_mortales" localSheetId="2">#REF!</definedName>
    <definedName name="AT_mortales" localSheetId="3">#REF!</definedName>
    <definedName name="AT_mortales" localSheetId="5">#REF!</definedName>
    <definedName name="AT_mortales">#REF!</definedName>
    <definedName name="b" localSheetId="2">#REF!</definedName>
    <definedName name="b" localSheetId="3">#REF!</definedName>
    <definedName name="b" localSheetId="5">#REF!</definedName>
    <definedName name="b">#REF!</definedName>
    <definedName name="bb" localSheetId="2">#REF!</definedName>
    <definedName name="bb" localSheetId="3">#REF!</definedName>
    <definedName name="bb" localSheetId="5">#REF!</definedName>
    <definedName name="bb">#REF!</definedName>
    <definedName name="d" localSheetId="2">#REF!</definedName>
    <definedName name="d" localSheetId="3">#REF!</definedName>
    <definedName name="d" localSheetId="5">#REF!</definedName>
    <definedName name="d">#REF!</definedName>
    <definedName name="Frecuencia" localSheetId="1">#REF!</definedName>
    <definedName name="Frecuencia" localSheetId="2">#REF!</definedName>
    <definedName name="Frecuencia" localSheetId="3">#REF!</definedName>
    <definedName name="Frecuencia" localSheetId="4">#REF!</definedName>
    <definedName name="Frecuencia" localSheetId="5">#REF!</definedName>
    <definedName name="Frecuencia" localSheetId="0">#REF!</definedName>
    <definedName name="Frecuencia">#REF!</definedName>
    <definedName name="Herramienta" localSheetId="1">#REF!</definedName>
    <definedName name="Herramienta" localSheetId="2">#REF!</definedName>
    <definedName name="Herramienta" localSheetId="3">#REF!</definedName>
    <definedName name="Herramienta" localSheetId="4">#REF!</definedName>
    <definedName name="Herramienta" localSheetId="5">#REF!</definedName>
    <definedName name="Herramienta" localSheetId="0">#REF!</definedName>
    <definedName name="Herramienta">#REF!</definedName>
    <definedName name="Meses" localSheetId="1">#REF!</definedName>
    <definedName name="Meses" localSheetId="2">#REF!</definedName>
    <definedName name="Meses" localSheetId="3">#REF!</definedName>
    <definedName name="Meses" localSheetId="4">#REF!</definedName>
    <definedName name="Meses" localSheetId="5">#REF!</definedName>
    <definedName name="Meses" localSheetId="0">#REF!</definedName>
    <definedName name="Meses">#REF!</definedName>
    <definedName name="mortales" localSheetId="2">#REF!</definedName>
    <definedName name="mortales" localSheetId="3">#REF!</definedName>
    <definedName name="mortales" localSheetId="5">#REF!</definedName>
    <definedName name="mortales">#REF!</definedName>
    <definedName name="Procesos" localSheetId="1">#REF!</definedName>
    <definedName name="Procesos" localSheetId="2">#REF!</definedName>
    <definedName name="Procesos" localSheetId="3">#REF!</definedName>
    <definedName name="Procesos" localSheetId="4">#REF!</definedName>
    <definedName name="Procesos" localSheetId="5">#REF!</definedName>
    <definedName name="Procesos" localSheetId="0">#REF!</definedName>
    <definedName name="Procesos">#REF!</definedName>
    <definedName name="Tendencia" localSheetId="1">#REF!</definedName>
    <definedName name="Tendencia" localSheetId="2">#REF!</definedName>
    <definedName name="Tendencia" localSheetId="3">#REF!</definedName>
    <definedName name="Tendencia" localSheetId="4">#REF!</definedName>
    <definedName name="Tendencia" localSheetId="5">#REF!</definedName>
    <definedName name="Tendencia" localSheetId="0">#REF!</definedName>
    <definedName name="Tendencia">#REF!</definedName>
    <definedName name="Tipo" localSheetId="1">#REF!</definedName>
    <definedName name="Tipo" localSheetId="2">#REF!</definedName>
    <definedName name="Tipo" localSheetId="3">#REF!</definedName>
    <definedName name="Tipo" localSheetId="4">#REF!</definedName>
    <definedName name="Tipo" localSheetId="5">#REF!</definedName>
    <definedName name="Tipo" localSheetId="0">#REF!</definedName>
    <definedName name="Tipo">#REF!</definedName>
    <definedName name="xx" localSheetId="3">#REF!</definedName>
    <definedName name="xx">#REF!</definedName>
  </definedNames>
  <calcPr fullCalcOnLoad="1"/>
</workbook>
</file>

<file path=xl/sharedStrings.xml><?xml version="1.0" encoding="utf-8"?>
<sst xmlns="http://schemas.openxmlformats.org/spreadsheetml/2006/main" count="878" uniqueCount="240">
  <si>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</si>
  <si>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</si>
  <si>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</si>
  <si>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</si>
  <si>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</si>
  <si>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</si>
  <si>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</si>
  <si>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</si>
  <si>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</si>
  <si>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</si>
  <si>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</si>
  <si>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Talento Humano</t>
  </si>
  <si>
    <t>Clase de proceso:</t>
  </si>
  <si>
    <t xml:space="preserve">Apoyo </t>
  </si>
  <si>
    <t xml:space="preserve">Eficacia </t>
  </si>
  <si>
    <t xml:space="preserve">Objetivo del Proceso </t>
  </si>
  <si>
    <t>Eficiencia</t>
  </si>
  <si>
    <t xml:space="preserve">Líder del proceso: </t>
  </si>
  <si>
    <t>Subdirector(a) Administrativo(a), Financiero(a) y de Control Disciplinario</t>
  </si>
  <si>
    <t>Efectividad</t>
  </si>
  <si>
    <t>PERIODICIDAD</t>
  </si>
  <si>
    <t>Nombre del indicador:</t>
  </si>
  <si>
    <t>Código</t>
  </si>
  <si>
    <t>Mensual</t>
  </si>
  <si>
    <t>Objetivo del indicador:</t>
  </si>
  <si>
    <t>Bimestral</t>
  </si>
  <si>
    <t>Metodología de la medición</t>
  </si>
  <si>
    <t xml:space="preserve">Trimestral </t>
  </si>
  <si>
    <t xml:space="preserve">Meta del Plan de Desarrollo a la que aporta </t>
  </si>
  <si>
    <t xml:space="preserve">Metas 419 - Sostener el 100% la implementación del Sistema Integrado de Gestión </t>
  </si>
  <si>
    <t>Cuatrimestral</t>
  </si>
  <si>
    <t>Cargo del responsable de la medición:</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</si>
  <si>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</si>
  <si>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</si>
  <si>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</si>
  <si>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</si>
  <si>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</si>
  <si>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</si>
  <si>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</si>
  <si>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</si>
  <si>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</si>
  <si>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</si>
  <si>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</si>
  <si>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</si>
  <si>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Porcentaje</t>
  </si>
  <si>
    <t>Número</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</si>
  <si>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</si>
  <si>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</si>
  <si>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</si>
  <si>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</si>
  <si>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</si>
  <si>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</si>
  <si>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</si>
  <si>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</si>
  <si>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</si>
  <si>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</si>
  <si>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</si>
  <si>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</si>
  <si>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</si>
  <si>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</si>
  <si>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</si>
  <si>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</si>
  <si>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</si>
  <si>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</si>
  <si>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Rangos de gestión</t>
  </si>
  <si>
    <t>DESEMPEÑO EXCELENTE</t>
  </si>
  <si>
    <t>A</t>
  </si>
  <si>
    <t>Investigación y Desarrollo Pedagógico</t>
  </si>
  <si>
    <t>DESEMPEÑO ACEPTABLE</t>
  </si>
  <si>
    <t>Gestión Contractual</t>
  </si>
  <si>
    <t>DESEMPEÑO DEFICIENTE</t>
  </si>
  <si>
    <t>Gestión Jurídica</t>
  </si>
  <si>
    <t>Gestión de Recursos Físicos y Ambiental</t>
  </si>
  <si>
    <t>II. RESULTADOS DE LA MEDICIÓN DEL INDICADOR</t>
  </si>
  <si>
    <t>Gestión Financiera</t>
  </si>
  <si>
    <t>PERÍODO DE MEDICIÓN</t>
  </si>
  <si>
    <t>META</t>
  </si>
  <si>
    <t>RESULTADO  GESTIÓN PERÍODO</t>
  </si>
  <si>
    <t>RESULTADO  GESTIÓN  AÑO</t>
  </si>
  <si>
    <t>Control Interno Disciplinario</t>
  </si>
  <si>
    <t>Gestión Tecnológica</t>
  </si>
  <si>
    <t>Jefe Oficina Asesora Jurídica</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</si>
  <si>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</si>
  <si>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</si>
  <si>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</si>
  <si>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</si>
  <si>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</si>
  <si>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</si>
  <si>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</si>
  <si>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Si</t>
  </si>
  <si>
    <t>No</t>
  </si>
  <si>
    <t>No aplica</t>
  </si>
  <si>
    <t xml:space="preserve">Total Año </t>
  </si>
  <si>
    <t>Máximo</t>
  </si>
  <si>
    <t>Aceptable</t>
  </si>
  <si>
    <t>Mínimo</t>
  </si>
  <si>
    <t>Porcentaje de Ahorro en el Consumo de Agua</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</si>
  <si>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</si>
  <si>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r>
      <t>m</t>
    </r>
    <r>
      <rPr>
        <sz val="10"/>
        <rFont val="Calibri"/>
        <family val="2"/>
      </rPr>
      <t>³</t>
    </r>
    <r>
      <rPr>
        <sz val="8.2"/>
        <rFont val="Arial Narrow"/>
        <family val="2"/>
      </rPr>
      <t xml:space="preserve"> consumidos periodo vigencia actual</t>
    </r>
  </si>
  <si>
    <r>
      <t>m</t>
    </r>
    <r>
      <rPr>
        <sz val="10"/>
        <rFont val="Calibri"/>
        <family val="2"/>
      </rPr>
      <t>³</t>
    </r>
    <r>
      <rPr>
        <sz val="8.2"/>
        <rFont val="Arial Narrow"/>
        <family val="2"/>
      </rPr>
      <t xml:space="preserve"> consumidos periodo vigencia anterior</t>
    </r>
  </si>
  <si>
    <t>Facturas de servicios públicos, empresa de acueducto y alcantarillado de Bogotá</t>
  </si>
  <si>
    <t>Se realizará validación de la facturación de acuerdo a los periodos establecidos por la Empresa de Servicios Públicos, y se hará la comparación respecto a los consumos del mismo periodo registrados en los informes transmitidos mediante la Plataforma STORM WEB</t>
  </si>
  <si>
    <t>((m³ consumidos periodo vigencia anterior - m³ consumidos periodo vigencia actual) / m³ consumidos periodo vigencia anterior) * 100</t>
  </si>
  <si>
    <t>Informe de verificación transmitido mediante la plataforma STORM WEB y/o facturación vigencia anterior</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</si>
  <si>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</si>
  <si>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Porcentaje de Ahorro en el Consumo de Energía</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</si>
  <si>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</si>
  <si>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r>
      <t>Kwh</t>
    </r>
    <r>
      <rPr>
        <sz val="8.2"/>
        <rFont val="Arial Narrow"/>
        <family val="2"/>
      </rPr>
      <t xml:space="preserve"> consumidos periodo vigencia actual</t>
    </r>
  </si>
  <si>
    <r>
      <t xml:space="preserve">Kwh </t>
    </r>
    <r>
      <rPr>
        <sz val="8.2"/>
        <rFont val="Arial Narrow"/>
        <family val="2"/>
      </rPr>
      <t>consumidos periodo vigencia anterior</t>
    </r>
  </si>
  <si>
    <t>Facturas de servicios públicos Codensa S.A ESP</t>
  </si>
  <si>
    <t>((Kwh consumidos periodo vigencia anterior - Kwh consumidos periodo vigencia actual) / Kwh consumidos periodo vigencia anterior) * 100</t>
  </si>
  <si>
    <r>
      <rPr>
        <b/>
        <sz val="10"/>
        <rFont val="Arial Narrow"/>
        <family val="2"/>
      </rPr>
      <t>OBSERVACIONES:</t>
    </r>
    <r>
      <rPr>
        <sz val="10"/>
        <rFont val="Arial Narrow"/>
        <family val="2"/>
      </rPr>
      <t xml:space="preserve">
Los rangos de gestión se establecen de esta forma al no contar con línea base y teniendo en cuenta que el PIGA formulado para el cuatrienio no estableció meta de ahorro de energía. Con base al comportamiento de los consumos y al análisis de los resultados se validará si es pertinente el ajuste de los rangos de gestión.</t>
    </r>
  </si>
  <si>
    <r>
      <t xml:space="preserve">OBSERVACIONES:
</t>
    </r>
    <r>
      <rPr>
        <sz val="10"/>
        <rFont val="Arial Narrow"/>
        <family val="2"/>
      </rPr>
      <t xml:space="preserve">Los rangos de gestión se establecen de esta forma al no contar con línea base y teniendo en cuenta que el PIGA formulado para el cuatrienio no estableció meta de ahorro de agua. </t>
    </r>
  </si>
  <si>
    <t>Con base al comportamiento de los consumos y al análisis de los resultados se validará si es pertinente el ajuste de los rangos de gestión. El indicador servirá para la toma decisiones cuando se adelante la formulación y concertación de la siguiente administración.
Los periodos de medición obedecen a la siguiente facturación:
Semestre I: Nov 2018 - Ene 2019; Ene - Mar 2019 y Mar - May 2019.
Semestre II: May - Jul 2019; Jul - Sep 2019 y Sep - Nov 2019.</t>
  </si>
  <si>
    <t>El indicador servirá para la toma decisiones cuando se adelante la formulación y concertación de la siguiente administración.
Los periodos de medición obedecen a la siguiente facturación:
Trimestre I: Ene - Feb; Feb - Mar; Mar - Abr.
Trimestre II: Abr - May; May - Jun; Jun - Jul.
Trimestre III: Jul - Ago; Ago - Sep; Sep - Oct.
Trimestre IV: Oct - Nov; Nov - Dic; Dic - Ene 2020.</t>
  </si>
  <si>
    <t>Consumo per cápita de energía eléctrica</t>
  </si>
  <si>
    <t>Realizar la división de los Kilovatios consumidos y el total de funcionarios y contratistas de la Entidad para el periodo de seguimiento.</t>
  </si>
  <si>
    <t>Cantidad</t>
  </si>
  <si>
    <t xml:space="preserve">m³ </t>
  </si>
  <si>
    <t>Kwh</t>
  </si>
  <si>
    <t>Kwh consumidos en el periodo / N° total de funcionarios y contratistas en el periodo</t>
  </si>
  <si>
    <t>Kwh consumidos en el periodo</t>
  </si>
  <si>
    <t xml:space="preserve">Misional </t>
  </si>
  <si>
    <t>N° total de funcionarios y contratistas en el periodo</t>
  </si>
  <si>
    <t>Base de datos Talento Humano 
Bases de datos gestión contractual</t>
  </si>
  <si>
    <t>Gestión Documental</t>
  </si>
  <si>
    <t>OBSERVACIONES:</t>
  </si>
  <si>
    <t>Gestión de Recursos Fisicos y Ambiental</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</si>
  <si>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</si>
  <si>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</si>
  <si>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</si>
  <si>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</si>
  <si>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</si>
  <si>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</si>
  <si>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</si>
  <si>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</si>
  <si>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</si>
  <si>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 xml:space="preserve">Promedio </t>
  </si>
  <si>
    <t>METAS PLAN DE DESARROLLO</t>
  </si>
  <si>
    <t xml:space="preserve">Tercer Trimestre </t>
  </si>
  <si>
    <t>Trimestral</t>
  </si>
  <si>
    <t xml:space="preserve">Evaluación </t>
  </si>
  <si>
    <t>Jefe Oficina Control Interno</t>
  </si>
  <si>
    <t>ACUMULACIÓN DEL RESULTADO</t>
  </si>
  <si>
    <t>Suma</t>
  </si>
  <si>
    <t>UNIDAD MEDIDA INDICADOR</t>
  </si>
  <si>
    <t>Docentes</t>
  </si>
  <si>
    <t>Programas</t>
  </si>
  <si>
    <t>Días</t>
  </si>
  <si>
    <t>Tasa</t>
  </si>
  <si>
    <t>Indice</t>
  </si>
  <si>
    <t>Estudiantes</t>
  </si>
  <si>
    <t>Estudios</t>
  </si>
  <si>
    <t>Meta 419 - Sostener el 100% de la implementación del Sistema Integrado de Gestión</t>
  </si>
  <si>
    <t xml:space="preserve">Porcentaje de Residuos Aprovechables </t>
  </si>
  <si>
    <t>Obtener el consumo de energía eléctrica promedio de los funcionarios y contratistas de la Entidad mediante el seguimiento y análisis de los consumos, con el fin de establecer la línea base y acciones de sensibilización</t>
  </si>
  <si>
    <t>julio</t>
  </si>
  <si>
    <t>agosto</t>
  </si>
  <si>
    <t>septiembre</t>
  </si>
  <si>
    <t>octubre</t>
  </si>
  <si>
    <t>noviembre</t>
  </si>
  <si>
    <t>diciembre</t>
  </si>
  <si>
    <t>Enero</t>
  </si>
  <si>
    <t>Febrero</t>
  </si>
  <si>
    <t>Marzo</t>
  </si>
  <si>
    <t>Abril</t>
  </si>
  <si>
    <t>Mayo</t>
  </si>
  <si>
    <t>Junio</t>
  </si>
  <si>
    <t>Julio</t>
  </si>
  <si>
    <t>Agosto</t>
  </si>
  <si>
    <t>Septiembre</t>
  </si>
  <si>
    <t>Octubre</t>
  </si>
  <si>
    <t>Noviembre</t>
  </si>
  <si>
    <t>Diciembre</t>
  </si>
  <si>
    <t>&gt; 85</t>
  </si>
  <si>
    <t>&gt; 90</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</si>
  <si>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</si>
  <si>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</si>
  <si>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t>
  </si>
  <si>
    <t>Kg de residuos ordinarios</t>
  </si>
  <si>
    <t>Kg</t>
  </si>
  <si>
    <t>(Kg de residuos reciclables / (Kg de residuos reciclables + Kg de residuos ordinarios) * 100</t>
  </si>
  <si>
    <r>
      <rPr>
        <sz val="10"/>
        <rFont val="Calibri"/>
        <family val="2"/>
      </rPr>
      <t>≥</t>
    </r>
    <r>
      <rPr>
        <sz val="8.2"/>
        <rFont val="Arial Narrow"/>
        <family val="2"/>
      </rPr>
      <t xml:space="preserve"> </t>
    </r>
    <r>
      <rPr>
        <sz val="10"/>
        <rFont val="Arial Narrow"/>
        <family val="2"/>
      </rPr>
      <t>36%</t>
    </r>
  </si>
  <si>
    <r>
      <rPr>
        <b/>
        <sz val="10"/>
        <rFont val="Aharoni"/>
        <family val="0"/>
      </rPr>
      <t>&lt;</t>
    </r>
    <r>
      <rPr>
        <sz val="10"/>
        <rFont val="Arial Narrow"/>
        <family val="2"/>
      </rPr>
      <t>36%</t>
    </r>
  </si>
  <si>
    <r>
      <rPr>
        <b/>
        <sz val="10"/>
        <rFont val="Aharoni"/>
        <family val="0"/>
      </rPr>
      <t>&lt;</t>
    </r>
    <r>
      <rPr>
        <sz val="10"/>
        <rFont val="Arial Narrow"/>
        <family val="2"/>
      </rPr>
      <t>30 %</t>
    </r>
  </si>
  <si>
    <r>
      <rPr>
        <b/>
        <sz val="10"/>
        <rFont val="Arial Narrow"/>
        <family val="2"/>
      </rPr>
      <t>OBSERVACIONES:</t>
    </r>
    <r>
      <rPr>
        <sz val="10"/>
        <rFont val="Arial Narrow"/>
        <family val="2"/>
      </rPr>
      <t xml:space="preserve">
</t>
    </r>
  </si>
  <si>
    <t>Los rangos de gestión se establecen teniendo en cuenta los residuos reportados a la Secretaría Distrital de Ambiente en las vigencias 2016, 2017 y 2018.</t>
  </si>
  <si>
    <t>Bitácora de residuos sólidos e informe de verificación por medio de la plataforma STORM WEB</t>
  </si>
  <si>
    <t xml:space="preserve">Bitácora de residuos sólidos </t>
  </si>
  <si>
    <t>GRF-02</t>
  </si>
  <si>
    <t>GRF-03</t>
  </si>
  <si>
    <t>GRF-04</t>
  </si>
  <si>
    <t>GRF-05</t>
  </si>
  <si>
    <r>
      <rPr>
        <b/>
        <sz val="10"/>
        <rFont val="Aharoni"/>
        <family val="0"/>
      </rPr>
      <t>&lt;</t>
    </r>
    <r>
      <rPr>
        <sz val="10"/>
        <rFont val="Arial Narrow"/>
        <family val="2"/>
      </rPr>
      <t>1%</t>
    </r>
  </si>
  <si>
    <t>≥2%</t>
  </si>
  <si>
    <r>
      <rPr>
        <b/>
        <sz val="10"/>
        <rFont val="Aharoni"/>
        <family val="0"/>
      </rPr>
      <t>&lt;</t>
    </r>
    <r>
      <rPr>
        <sz val="8.2"/>
        <rFont val="Arial Narrow"/>
        <family val="2"/>
      </rPr>
      <t xml:space="preserve"> 0,0%</t>
    </r>
  </si>
  <si>
    <t>Profesional Contratista referente PIGA</t>
  </si>
  <si>
    <t>La meta y los rangos de gestión se establecen con base al resultado del indicador "Consumo promedio per cápita de energía eléctrica en el sector público distrital", analizado desde el 2008 y hasta el 2017 por la Secretaría Distrital de Ambiente. Teniendo en cuenta el comportamiento del indicador en los dos primeros trimestres, se establecerán las acciones que se determinen pertinentes y se analizará la posibilidad de ajuste de los rangos de gestión.</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</si>
  <si>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minimizacion de riesgos generados en el desarrollo de los procesos de la Entidad.</t>
  </si>
  <si>
    <t xml:space="preserve">Número de activiades del Cumplimiento al Plan de Mantenimiento preventivo y/o Correctivo ejecutadas en el período </t>
  </si>
  <si>
    <t>GRF-01</t>
  </si>
  <si>
    <t>Medir el cumplimiento de las actividades relacionadas con el plan de mantenimiento Institucional para la vigencia</t>
  </si>
  <si>
    <t>Este indicador se medirá teniendo en cuenta las actividades realizadas durante cada trimestre respecto al plan de mantenimiento de la entidad</t>
  </si>
  <si>
    <t>Profesional Universitario 219-02</t>
  </si>
  <si>
    <t xml:space="preserve">Fuente verficable de información </t>
  </si>
  <si>
    <t>No. de actividades realizadas del plan de mantenimiento  preventivo y/o correctivo institucional</t>
  </si>
  <si>
    <t xml:space="preserve">Plan de Mantenimiento Institucional </t>
  </si>
  <si>
    <t>Linea base</t>
  </si>
  <si>
    <t>Cuatrenio</t>
  </si>
  <si>
    <t>No. de actividades realizadas en el periodo</t>
  </si>
  <si>
    <r>
      <rPr>
        <b/>
        <sz val="10"/>
        <rFont val="Aharoni"/>
        <family val="0"/>
      </rPr>
      <t>&lt;</t>
    </r>
    <r>
      <rPr>
        <sz val="8"/>
        <rFont val="Arial Narrow"/>
        <family val="2"/>
      </rPr>
      <t xml:space="preserve"> 85 KW/per  capita</t>
    </r>
  </si>
  <si>
    <r>
      <rPr>
        <sz val="10"/>
        <rFont val="Calibri"/>
        <family val="2"/>
      </rPr>
      <t>≥</t>
    </r>
    <r>
      <rPr>
        <sz val="10"/>
        <rFont val="Arial Narrow"/>
        <family val="2"/>
      </rPr>
      <t xml:space="preserve"> 0,125%</t>
    </r>
  </si>
  <si>
    <r>
      <rPr>
        <sz val="10"/>
        <rFont val="Arial"/>
        <family val="2"/>
      </rPr>
      <t>&lt; 0,125</t>
    </r>
    <r>
      <rPr>
        <sz val="10"/>
        <rFont val="Arial Narrow"/>
        <family val="2"/>
      </rPr>
      <t>%</t>
    </r>
  </si>
  <si>
    <r>
      <rPr>
        <b/>
        <sz val="10"/>
        <rFont val="Aharoni"/>
        <family val="0"/>
      </rPr>
      <t>&lt;-</t>
    </r>
    <r>
      <rPr>
        <sz val="8.2"/>
        <rFont val="Arial Narrow"/>
        <family val="2"/>
      </rPr>
      <t xml:space="preserve"> 0,5%</t>
    </r>
  </si>
  <si>
    <t>X</t>
  </si>
  <si>
    <t>Durante este trimestre se realizaron las siguientes actividades al parque automotor de la entidad:
 - Juagados a los dos automóviles (2)
 - Desmonte y montaje de caja de velocidades - Nissan (2) 
 - Cambio de retenedor, empaque y silicona (Nissan).</t>
  </si>
  <si>
    <t>En el primer trimestre de la vigencia se superó la meta establecida teniendo en cuenta que del total de residuos generados, un 49% fue de material reciclable. No  obstante lo anterior, desde el Plan Institucional de Gestión Ambiental se seguirá trabajando para que se adopten practicas de consumo sostenible y se logre disminuir la generación de residuos no aprovechables.</t>
  </si>
  <si>
    <t>De acuerdo a los consumos facturados para las oficinas 402B, 805 y 806 en los periodos señalados en las observaciones del indicador (Semestre I), se registro un ahorro o reducción del consumo de 30% respecto al mismo periodo de la vigencia 2018. De la revisión y análisis de consumos se concluye que la oficina donde más se demanda del recurso es la 806, teniendo en cuenta que allí se recibe la mayoría de visitantes por el funcionamiento del Centro de Documentación, se desarrollan reuniones, talleres y capacitaciones y la cafetería atiende también a la oficina 805.</t>
  </si>
  <si>
    <r>
      <t>Se actualiza la información del primer trimestre teniendo en cuenta que la Empresa de Energía CODENSA radicó facturación con ajuste y modificación de los consumos para los periodos comprendidos desde el 12/12/2018 hasta el 13/05/2019, ya que como se había informado los medidores de las oficinas del IDEP habían presentado fallas desde el inicio de la vigencia.
En el resultado se puede evidenciar que el consumo per cápita para el primer trimestre fue de 78 KWH, lo cual ubica al indicador en desempeño excelente, teniendo en cuenta la comparación con el "Consumo promedio per cápita de energía eléctrica en el sector público distrital". 
Este resultado puede parecer contrario respecto al del indicador</t>
    </r>
    <r>
      <rPr>
        <b/>
        <sz val="10"/>
        <rFont val="Arial"/>
        <family val="2"/>
      </rPr>
      <t xml:space="preserve"> "Porcentaje de Ahorro en el Consumo de Energía</t>
    </r>
    <r>
      <rPr>
        <sz val="10"/>
        <rFont val="Arial"/>
        <family val="2"/>
      </rPr>
      <t>",sin embargo es importante resaltar que la Entidad se encuentra dentro del rango promedio de consumo per cápita de energía en las Entidades del Distrito, y el resultado deficiente del indicador citado se debe al aumento de consumos respecto a los mismos periodos de la vigencia anterior, contra una meta de ahorro adoptada.</t>
    </r>
  </si>
  <si>
    <t>En el segundo trimestre de la vigencia se superó la meta establecida teniendo en cuenta que del total de residuos generados, un 51% fue de material reciclable. Se continúa la gestión para lograr separación en la fuente 100% optima.</t>
  </si>
  <si>
    <t>Durante este trimestre se realizaron las siguientes actividades:
 - Cambio de Aceite, filtros, revisión de frenos, lavado general del NISSAN (3)
 - Cambio de 10 lunimarias de la oficina 402A (1)
 -  Mantenimiento de sillas  (1)</t>
  </si>
  <si>
    <t>Se actualiza la información del primer trimestre teniendo en cuenta que la Empresa de Energía CODENSA radicó facturación con ajuste y modificación de los consumos para los periodos comprendidos desde el 12/12/2018 hasta el 13/05/2019, ya que como se había informado los medidores de las oficinas del IDEP habían presentado fallas desde el inicio de la vigencia.
En el resultado se puede evidenciar que en el primer trimestre de 2019 se registro un aumento del 4% en el consumo de energía respecto al mismo periodo de la vigencia 2018, ubicándolo en rango de gestión deficiente.
El aumento en el consumo de energía respecto al mismo periodo de la vigencia anterior se debe principalmente a la modificación del consumo para los periodos comprendidos desde el 12/12/2018 hasta el 13/05/2019, ya que el ajuste efectuado por la Empresa CODENSA se realizó tomando como base el promedio de los últimos seis meses, siendo estos los de más alto consumo en la Entidad. Dicho ajuste no permite reflejar el consumo real para el periodo de medición del indicador.
Es importante resaltar que el consumo per cápita en la Entidad se encuentra dentro del  "Consumo promedio per cápita de energía eléctrica en el sector público distrital" (Secretaría Distrital de Ambiente 2008 - 2017). 
Al ser un indicador nuevo, se continuará con la medición conforme a su formulación, con el fin de determinar al cierre de la vigencia las acciones a implementar o los ajustes pertinentes.</t>
  </si>
  <si>
    <t>Realizar charla corta por las oficinas con el fin de socializar el aparente incremento en los consumos e incentivar el uso eficiente de la energía. Dicha acción no se traslada al Plan de Mejoramiento del Proceso.</t>
  </si>
  <si>
    <t>Durante este trimestre se realizaron las siguientes actividades:
 - Cambio de Aceite, filtros, revisión de frenos, lavado general del CAMIONETA MAZDA (3)
- Lavado exterior (2) Parque automotor
- Alineación CAMIONETA MAZDA  (1)
- Mantenimiento Preventivo CAMIONETA MAZDA (1)
- Mantenimiento Aire Acondicionado CAMIONETA MAZDA (1)
 - Cambio de lunimarias (balastros y tubos) del Sotano de la SED (3)
 -  Mantenimiento de sillas  (2)
- Mantenimiento de Cajoneras (1)</t>
  </si>
  <si>
    <t>x</t>
  </si>
  <si>
    <t xml:space="preserve">Se actualiza el resultado del indicador teniendo en cuenta los periodos de medición establecidos con base en la facturación. Se evidencia que en el segundo trimestre de 2019 se incrementó en 1% el consumo respecto al mismo periodo del año 2018.
Se continuará con las campañas y el seguimiento al uso eficiente de la energía, para determinar si al cierre de la vigencia se logra la reducción del 0.5% del consumo respecto al año anterior. 
Es importante resaltar que el consumo per cápita en la Entidad se encuentra dentro del  "Consumo promedio per cápita de energía eléctrica en el sector público distrital" (Secretaría Distrital de Ambiente 2008 - 2017). </t>
  </si>
  <si>
    <t xml:space="preserve">Se actualiza la información de segundo trimestre, teniendo en cuenta el periodo completo de medición conforme la facturación. 
En el resultado se puede evidenciar que el consumo per cápita para el periodo comprendido entre los meses de abril a inicios de julio de 2019 fue de 68.7 KWH, lo cual ubica al indicador en desempeño excelente, teniendo en cuenta la comparación con el "Consumo promedio per cápita de energía eléctrica en el sector público distrital". </t>
  </si>
  <si>
    <t>En el tercer trimestre el porcentaje de residuos aprovechables respecto al total de residuos solidos (ordinarios y aprovechables)  fue de 40%, lo cual esta acorde con la meta anual establecida. El indicador se ubica en desempeño excelente conforme con los rangos de gestión.</t>
  </si>
  <si>
    <t xml:space="preserve">En el resultado se puede evidenciar que el consumo per cápita para el periodo comprendido entre Jul - Ago, Ago - Sep y Sep - Oct de 2019 fue de 66.5 KWH, lo cual ubica al indicador en desempeño excelente, teniendo en cuenta la comparación con el "Consumo promedio per cápita de energía eléctrica en el sector público distrital". </t>
  </si>
  <si>
    <t>Se registró un ahorro del 2% respecto al consumo de energía eléctrica del mismo periodo en la vigencia 2018 (Jul - Ago; Ago - Sep; Sep - Oct). Este ahorro se debe a que en 2018 se consumieron 228 Kwh más que en periodo de 2019.</t>
  </si>
  <si>
    <r>
      <t xml:space="preserve">De acuerdo a los consumos facturados para las oficinas 402B, 805 y 806 en los periodos señalados en las observaciones del indicador (Semestre II), se registro aumento de 15% respecto al mismo periodo de la vigencia 2018. 
</t>
    </r>
    <r>
      <rPr>
        <b/>
        <sz val="10"/>
        <rFont val="Arial"/>
        <family val="2"/>
      </rPr>
      <t xml:space="preserve">No obstante a lo anterior, en la vigencia 2019 se logra una reducción del 15% en el consumo de agua respecto al registro del 2018, lo cual posiciona al indicador en desempeño excelente, teniendo en cuenta la meta anual de 2%. </t>
    </r>
    <r>
      <rPr>
        <sz val="10"/>
        <rFont val="Arial"/>
        <family val="2"/>
      </rPr>
      <t xml:space="preserve">
De la revisión y análisis de consumos se concluye que la oficina donde más se demanda del recurso es la 806, teniendo en cuenta que allí se recibe la mayoría de visitantes por el funcionamiento del Centro de Documentación, se desarrollan reuniones, talleres y capacitaciones y la cafetería atiende también a la oficina 805.</t>
    </r>
  </si>
  <si>
    <t xml:space="preserve">Durante la vigencia 2019 se logra un ahorro del 15% en el consumo de agua respecto a la vigencia 2018, posicionando al indicador en desempeño excelente. </t>
  </si>
  <si>
    <t>Durante este trimestre se realizaron las siguientes actividades:
 - Lavado general del CAMIONETA MAZDA Y AUTOMOVIL NISSAN SENTRA (6)
- Alistamiento para la Revisión Técnico Mecanica de la CAMIONETA MAZDA Y AUTOMOVIL NISSAN SENTRA  (2)
- Mantenimiento Correctivo CAMIONETA MAZDA (1)
- Mantenimiento Aire Acondicionado CAMIONETA MAZDA (1)
- Mantenimiento de CHIP de Gas (1)
- Mantenimiento correctivo alistamiento revision tecnico mecanica (2)</t>
  </si>
  <si>
    <t>Se cumplio con las actividades del Plan de Mantenimiento de la vigencia 2019</t>
  </si>
  <si>
    <t>En el cuarto trimestre el porcentaje de residuos aprovechables respecto al total de residuos solidos (ordinarios + aprovechables) fue de 87%, lo cual supera significativamente la meta anual establecida; este resultado se debe a que en diciembre de 2019 se entregaron 830 Kg de papel, plegadiza y cartón producto de la eliminación de archivo de gestión que cumplió su tiempo de retención.
El indicador se ubica en desempeño excelente conforme con los rangos de gestión.</t>
  </si>
  <si>
    <t>Durante la vigencia el porcentaje de residuos aprovechables respecto al total de residuos solidos (ordinarios y aprovechables) fue de 64%. Dicho resultado supera la meta anual (40%), ubicando así al indicador en desempeño excelente conforme con los rangos de gestión.</t>
  </si>
  <si>
    <r>
      <t xml:space="preserve">En el cuarto trimestre de 2019 se incrementó en 7% el consumo de energía respecto al mismo periodo del año 2018 (Oct - Nov; Nov - Dic; Dic - Ene 2020). 
El resultado comparativo no es 100% confiable, teniendo en cuenta que el </t>
    </r>
    <r>
      <rPr>
        <b/>
        <sz val="10"/>
        <rFont val="Arial"/>
        <family val="2"/>
      </rPr>
      <t>consumo del último periodo de la vigencia 2018</t>
    </r>
    <r>
      <rPr>
        <sz val="10"/>
        <rFont val="Arial"/>
        <family val="2"/>
      </rPr>
      <t xml:space="preserve"> no fue facturado en su totalidad debido al daño de los medidores de las cuatro oficinas, circunstancia que también afectó la </t>
    </r>
    <r>
      <rPr>
        <b/>
        <sz val="10"/>
        <rFont val="Arial"/>
        <family val="2"/>
      </rPr>
      <t>certeza de los consumos del primer cuatrimestre de 2019.</t>
    </r>
    <r>
      <rPr>
        <sz val="10"/>
        <rFont val="Arial"/>
        <family val="2"/>
      </rPr>
      <t xml:space="preserve">
Los mayores aumentos en el consumo de energía se registran en el primer y último trimestre del año, lo que coincide con los periodos que se vieron afectados por el daño de los medidores (diciembre de 2018 a abril de 2019).
</t>
    </r>
  </si>
  <si>
    <t>El resultado del indicador señala que en la vigencia 2019 se consumió 10% mas de energía respecto a la vigencia 2018, resultado que no es 100% confiable debido al ajuste de consumos realizado por la empresa Codensa a causa del daño de los medidores durante cinco meses.</t>
  </si>
  <si>
    <t xml:space="preserve">En el resultado se puede evidenciar que el consumo per cápita para el periodo comprendido entre el 11 de octubre y el 13 de enero de 2020 fue de 72,3 kWh, lo cual ubica al indicador en desempeño excelente, teniendo en cuenta la comparación con el "Consumo promedio per cápita de energía eléctrica en el sector público distrital". </t>
  </si>
  <si>
    <t>El consumo per cápita en la entidad se encuentra dentro del "Consumo promedio per cápita de energía eléctrica en el sector público distrital", y cumple con la meta planteada "&lt; 85 kW/per  cápita".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</si>
</sst>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_-* #,##0.00\ &quot;€&quot;_-;\-* #,##0.00\ &quot;€&quot;_-;_-* &quot;-&quot;??\ &quot;€&quot;_-;_-@_-"/>
    <numFmt numFmtId="174" formatCode="0.000%"/>
    <numFmt numFmtId="175" formatCode="0.0"/>
    <numFmt numFmtId="176" formatCode="_(* #,##0_);_(* \(#,##0\);_(* &quot;-&quot;??_);_(@_)"/>
    <numFmt numFmtId="177" formatCode="[$-240A]dddd\,\ dd&quot; de &quot;mmmm&quot; de &quot;yyyy"/>
    <numFmt numFmtId="178" formatCode="[$-240A]hh:mm:ss\ AM/PM"/>
  </numFmts>
  <fonts count="58">
    <font>
      <sz val="10"/>
      <name val="Arial"/>
      <family val="2"/>
    </font>
    <font>
      <sz val="11"/>
      <color indexed="8"/>
      <name val="Calibri"/>
      <family val="2"/>
    </font>
    <font>
      <b/>
      <sz val="10"/>
      <name val="Arial"/>
      <family val="2"/>
    </font>
    <font>
      <b/>
      <sz val="12"/>
      <name val="Arial"/>
      <family val="2"/>
    </font>
    <font>
      <sz val="10"/>
      <name val="Arial Narrow"/>
      <family val="2"/>
    </font>
    <font>
      <b/>
      <sz val="10"/>
      <name val="Arial Narrow"/>
      <family val="2"/>
    </font>
    <font>
      <sz val="12"/>
      <name val="Arial Narrow"/>
      <family val="2"/>
    </font>
    <font>
      <sz val="10"/>
      <color indexed="8"/>
      <name val="Arial Narrow"/>
      <family val="2"/>
    </font>
    <font>
      <sz val="10"/>
      <name val="Calibri"/>
      <family val="2"/>
    </font>
    <font>
      <sz val="8.2"/>
      <name val="Arial Narrow"/>
      <family val="2"/>
    </font>
    <font>
      <b/>
      <sz val="10"/>
      <name val="Aharoni"/>
      <family val="0"/>
    </font>
    <font>
      <sz val="9"/>
      <name val="Arial Narrow"/>
      <family val="2"/>
    </font>
    <font>
      <b/>
      <sz val="10"/>
      <color indexed="8"/>
      <name val="Arial Narrow"/>
      <family val="2"/>
    </font>
    <font>
      <b/>
      <sz val="11"/>
      <color indexed="8"/>
      <name val="Calibri"/>
      <family val="2"/>
    </font>
    <font>
      <sz val="8"/>
      <name val="Arial Narrow"/>
      <family val="2"/>
    </font>
    <font>
      <sz val="10"/>
      <color indexed="8"/>
      <name val="Calibri"/>
      <family val="0"/>
    </font>
    <font>
      <sz val="9.2"/>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0"/>
      <color indexed="9"/>
      <name val="Arial Narrow"/>
      <family val="2"/>
    </font>
    <font>
      <b/>
      <sz val="10"/>
      <color indexed="8"/>
      <name val="Calibri"/>
      <family val="2"/>
    </font>
    <font>
      <sz val="11"/>
      <name val="Calibri"/>
      <family val="2"/>
    </font>
    <font>
      <sz val="10"/>
      <color indexed="9"/>
      <name val="Arial Narrow"/>
      <family val="2"/>
    </font>
    <font>
      <b/>
      <sz val="12"/>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Arial Narrow"/>
      <family val="2"/>
    </font>
    <font>
      <b/>
      <sz val="10"/>
      <color theme="1"/>
      <name val="Calibri"/>
      <family val="2"/>
    </font>
    <font>
      <sz val="10"/>
      <color theme="0"/>
      <name val="Arial Narrow"/>
      <family val="2"/>
    </font>
    <font>
      <b/>
      <sz val="12"/>
      <color rgb="FFFF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00"/>
        <bgColor indexed="64"/>
      </patternFill>
    </fill>
    <fill>
      <patternFill patternType="solid">
        <fgColor theme="3" tint="0.39998000860214233"/>
        <bgColor indexed="64"/>
      </patternFill>
    </fill>
    <fill>
      <patternFill patternType="solid">
        <fgColor indexed="11"/>
        <bgColor indexed="64"/>
      </patternFill>
    </fill>
    <fill>
      <patternFill patternType="solid">
        <fgColor rgb="FFFF0000"/>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top style="medium"/>
      <bottom/>
    </border>
    <border>
      <left style="medium"/>
      <right/>
      <top style="medium"/>
      <bottom/>
    </border>
    <border>
      <left/>
      <right style="medium"/>
      <top style="medium"/>
      <botto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medium"/>
      <top style="thin"/>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medium"/>
      <right style="thin"/>
      <top style="thin"/>
      <bottom style="medium"/>
    </border>
    <border>
      <left style="medium"/>
      <right/>
      <top/>
      <bottom style="mediu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thin"/>
      <right style="medium"/>
      <top style="thin"/>
      <bottom style="thin"/>
    </border>
    <border>
      <left style="medium"/>
      <right style="medium"/>
      <top style="medium"/>
      <bottom/>
    </border>
    <border>
      <left/>
      <right style="thin"/>
      <top style="medium"/>
      <bottom/>
    </border>
    <border>
      <left style="medium"/>
      <right style="medium"/>
      <top/>
      <bottom/>
    </border>
    <border>
      <left style="medium"/>
      <right style="medium"/>
      <top/>
      <bottom style="medium"/>
    </border>
    <border>
      <left/>
      <right style="medium"/>
      <top/>
      <bottom style="medium"/>
    </border>
    <border>
      <left style="medium"/>
      <right/>
      <top style="thin"/>
      <bottom/>
    </border>
    <border>
      <left/>
      <right style="medium"/>
      <top style="thin"/>
      <bottom/>
    </border>
    <border>
      <left style="thin"/>
      <right style="medium"/>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0" fontId="4" fillId="30" borderId="5">
      <alignment horizontal="center" vertical="center" wrapText="1"/>
      <protection/>
    </xf>
    <xf numFmtId="173" fontId="0" fillId="0" borderId="0" applyFont="0" applyFill="0" applyBorder="0" applyAlignment="0" applyProtection="0"/>
    <xf numFmtId="0" fontId="46"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8" fillId="21" borderId="7" applyNumberFormat="0" applyAlignment="0" applyProtection="0"/>
    <xf numFmtId="9" fontId="0" fillId="0" borderId="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0" fontId="44" fillId="0" borderId="9" applyNumberFormat="0" applyFill="0" applyAlignment="0" applyProtection="0"/>
    <xf numFmtId="0" fontId="53" fillId="0" borderId="10" applyNumberFormat="0" applyFill="0" applyAlignment="0" applyProtection="0"/>
  </cellStyleXfs>
  <cellXfs count="354">
    <xf numFmtId="0" fontId="0" fillId="0" borderId="0" xfId="0" applyAlignment="1">
      <alignment/>
    </xf>
    <xf numFmtId="0" fontId="4" fillId="34" borderId="0" xfId="0" applyFont="1" applyFill="1" applyAlignment="1">
      <alignment horizontal="center" vertical="center" wrapText="1"/>
    </xf>
    <xf numFmtId="0" fontId="5" fillId="30" borderId="0" xfId="0" applyFont="1" applyFill="1" applyBorder="1" applyAlignment="1">
      <alignment horizontal="left" vertical="center" wrapText="1"/>
    </xf>
    <xf numFmtId="0" fontId="4" fillId="34" borderId="0" xfId="0" applyFont="1" applyFill="1" applyBorder="1" applyAlignment="1">
      <alignment horizontal="center" vertical="center" wrapText="1"/>
    </xf>
    <xf numFmtId="0" fontId="2" fillId="0" borderId="11" xfId="63" applyNumberFormat="1" applyFont="1" applyBorder="1" applyAlignment="1">
      <alignment horizontal="center" vertical="center"/>
    </xf>
    <xf numFmtId="0" fontId="2" fillId="0" borderId="12" xfId="63" applyNumberFormat="1" applyFont="1" applyBorder="1" applyAlignment="1">
      <alignment horizontal="center" vertical="center"/>
    </xf>
    <xf numFmtId="0" fontId="3" fillId="0" borderId="12" xfId="63" applyNumberFormat="1" applyFont="1" applyBorder="1" applyAlignment="1">
      <alignment horizontal="center" vertical="center"/>
    </xf>
    <xf numFmtId="0" fontId="0" fillId="0" borderId="12" xfId="63" applyNumberFormat="1" applyFont="1" applyBorder="1" applyAlignment="1">
      <alignment horizontal="center" vertical="center" wrapText="1"/>
    </xf>
    <xf numFmtId="0" fontId="0" fillId="0" borderId="13" xfId="63" applyNumberFormat="1" applyFont="1" applyBorder="1" applyAlignment="1">
      <alignment horizontal="center" vertical="center" wrapText="1"/>
    </xf>
    <xf numFmtId="0" fontId="5" fillId="30" borderId="14"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4" fillId="30" borderId="14" xfId="0" applyFont="1" applyFill="1" applyBorder="1" applyAlignment="1">
      <alignment horizontal="center" vertical="center" wrapText="1"/>
    </xf>
    <xf numFmtId="0" fontId="4" fillId="30" borderId="15" xfId="0" applyFont="1" applyFill="1" applyBorder="1" applyAlignment="1">
      <alignment horizontal="center" vertical="center" wrapText="1"/>
    </xf>
    <xf numFmtId="0" fontId="5" fillId="35" borderId="5" xfId="0" applyFont="1" applyFill="1" applyBorder="1" applyAlignment="1" applyProtection="1">
      <alignment horizontal="center" vertical="center" wrapText="1"/>
      <protection hidden="1"/>
    </xf>
    <xf numFmtId="0" fontId="5" fillId="36" borderId="5"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5" fillId="36" borderId="11" xfId="0" applyFont="1" applyFill="1" applyBorder="1" applyAlignment="1">
      <alignment horizontal="center" vertical="center" wrapText="1"/>
    </xf>
    <xf numFmtId="9" fontId="4" fillId="30" borderId="5" xfId="6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4" fillId="0" borderId="0" xfId="59" applyFont="1" applyBorder="1" applyAlignment="1">
      <alignment horizontal="center" vertical="center" wrapText="1"/>
      <protection/>
    </xf>
    <xf numFmtId="9" fontId="5" fillId="37" borderId="16" xfId="61" applyFont="1" applyFill="1" applyBorder="1" applyAlignment="1">
      <alignment horizontal="center" vertical="center" wrapText="1"/>
    </xf>
    <xf numFmtId="0" fontId="5" fillId="37" borderId="5" xfId="0" applyFont="1" applyFill="1" applyBorder="1" applyAlignment="1">
      <alignment horizontal="center" vertical="center" wrapText="1"/>
    </xf>
    <xf numFmtId="9" fontId="4" fillId="30" borderId="16" xfId="6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9" fontId="4" fillId="34" borderId="0" xfId="61"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172" fontId="4" fillId="39" borderId="17" xfId="61" applyNumberFormat="1" applyFont="1" applyFill="1" applyBorder="1" applyAlignment="1">
      <alignment horizontal="center" vertical="center" wrapText="1"/>
    </xf>
    <xf numFmtId="0" fontId="4" fillId="39" borderId="16" xfId="0" applyFont="1" applyFill="1" applyBorder="1" applyAlignment="1" applyProtection="1">
      <alignment horizontal="center" vertical="center" wrapText="1"/>
      <protection hidden="1"/>
    </xf>
    <xf numFmtId="172" fontId="4" fillId="39" borderId="18" xfId="61"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4" fillId="34" borderId="16"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5" fillId="40" borderId="5" xfId="21" applyFont="1" applyFill="1" applyBorder="1" applyAlignment="1">
      <alignment horizontal="center" vertical="center" wrapText="1"/>
    </xf>
    <xf numFmtId="0" fontId="55" fillId="40" borderId="19" xfId="21" applyFont="1" applyFill="1" applyBorder="1" applyAlignment="1">
      <alignment horizontal="center" vertical="center" wrapText="1"/>
    </xf>
    <xf numFmtId="0" fontId="55" fillId="40" borderId="20" xfId="21" applyFont="1" applyFill="1" applyBorder="1" applyAlignment="1">
      <alignment horizontal="center" vertical="center" wrapText="1"/>
    </xf>
    <xf numFmtId="9" fontId="55" fillId="40" borderId="20" xfId="21" applyNumberFormat="1" applyFont="1" applyFill="1" applyBorder="1" applyAlignment="1">
      <alignment horizontal="center" vertical="center" wrapText="1"/>
    </xf>
    <xf numFmtId="9" fontId="55" fillId="40" borderId="21" xfId="21" applyNumberFormat="1" applyFont="1" applyFill="1" applyBorder="1" applyAlignment="1">
      <alignment horizontal="center" vertical="center" wrapText="1"/>
    </xf>
    <xf numFmtId="0" fontId="4" fillId="34" borderId="15" xfId="0" applyFont="1" applyFill="1" applyBorder="1" applyAlignment="1">
      <alignment horizontal="center" vertical="center" wrapText="1"/>
    </xf>
    <xf numFmtId="9" fontId="37" fillId="6" borderId="22" xfId="21" applyNumberFormat="1" applyBorder="1" applyAlignment="1">
      <alignment horizontal="center" vertical="center"/>
    </xf>
    <xf numFmtId="0" fontId="34" fillId="6" borderId="22" xfId="61" applyNumberFormat="1" applyFont="1" applyFill="1" applyBorder="1" applyAlignment="1">
      <alignment horizontal="center" vertical="center" wrapText="1"/>
    </xf>
    <xf numFmtId="3" fontId="37" fillId="6" borderId="22" xfId="21" applyNumberFormat="1" applyBorder="1" applyAlignment="1">
      <alignment horizontal="center" vertical="center" wrapText="1"/>
    </xf>
    <xf numFmtId="9" fontId="37" fillId="34" borderId="23" xfId="21" applyNumberFormat="1" applyFill="1" applyBorder="1" applyAlignment="1">
      <alignment horizontal="center" vertical="center"/>
    </xf>
    <xf numFmtId="0" fontId="7" fillId="0" borderId="0" xfId="0" applyFont="1" applyFill="1" applyBorder="1" applyAlignment="1" applyProtection="1">
      <alignment horizontal="center" vertical="center" wrapText="1"/>
      <protection/>
    </xf>
    <xf numFmtId="0" fontId="5" fillId="30" borderId="5" xfId="0" applyFont="1" applyFill="1" applyBorder="1" applyAlignment="1">
      <alignment horizontal="center" vertical="center" wrapText="1"/>
    </xf>
    <xf numFmtId="0" fontId="0" fillId="34" borderId="5" xfId="0" applyFill="1" applyBorder="1" applyAlignment="1">
      <alignment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center" vertical="center" wrapText="1"/>
    </xf>
    <xf numFmtId="0" fontId="56" fillId="30" borderId="0" xfId="0" applyFont="1" applyFill="1" applyAlignment="1">
      <alignment horizontal="center" vertical="center" wrapText="1"/>
    </xf>
    <xf numFmtId="0" fontId="38" fillId="0" borderId="0" xfId="0" applyFont="1" applyFill="1" applyBorder="1" applyAlignment="1" applyProtection="1">
      <alignment horizontal="center" vertical="center" wrapText="1"/>
      <protection/>
    </xf>
    <xf numFmtId="9" fontId="4" fillId="38" borderId="11" xfId="61" applyFont="1" applyFill="1" applyBorder="1" applyAlignment="1">
      <alignment horizontal="center" vertical="center" wrapText="1"/>
    </xf>
    <xf numFmtId="9" fontId="4" fillId="38" borderId="12" xfId="61" applyFont="1" applyFill="1" applyBorder="1" applyAlignment="1">
      <alignment horizontal="center" vertical="center" wrapText="1"/>
    </xf>
    <xf numFmtId="9" fontId="4" fillId="38" borderId="13" xfId="61" applyFont="1" applyFill="1" applyBorder="1" applyAlignment="1">
      <alignment horizontal="center" vertical="center" wrapText="1"/>
    </xf>
    <xf numFmtId="9" fontId="37" fillId="34" borderId="22" xfId="21" applyNumberFormat="1" applyFill="1" applyBorder="1" applyAlignment="1">
      <alignment horizontal="center" vertical="center"/>
    </xf>
    <xf numFmtId="172" fontId="4" fillId="39" borderId="11" xfId="61" applyNumberFormat="1" applyFont="1" applyFill="1" applyBorder="1" applyAlignment="1">
      <alignment horizontal="center" vertical="center" wrapText="1"/>
    </xf>
    <xf numFmtId="0" fontId="4" fillId="39" borderId="12" xfId="0" applyFont="1" applyFill="1" applyBorder="1" applyAlignment="1" applyProtection="1">
      <alignment horizontal="center" vertical="center" wrapText="1"/>
      <protection hidden="1"/>
    </xf>
    <xf numFmtId="172" fontId="4" fillId="39" borderId="13" xfId="61" applyNumberFormat="1" applyFont="1" applyFill="1" applyBorder="1" applyAlignment="1">
      <alignment horizontal="center" vertical="center" wrapText="1"/>
    </xf>
    <xf numFmtId="9" fontId="37" fillId="34" borderId="24" xfId="21" applyNumberFormat="1" applyFill="1" applyBorder="1" applyAlignment="1">
      <alignment horizontal="center" vertical="center"/>
    </xf>
    <xf numFmtId="172" fontId="37" fillId="6" borderId="22" xfId="21" applyNumberFormat="1" applyBorder="1" applyAlignment="1">
      <alignment horizontal="center" vertical="center"/>
    </xf>
    <xf numFmtId="172" fontId="37" fillId="6" borderId="25" xfId="21" applyNumberFormat="1" applyBorder="1" applyAlignment="1">
      <alignment horizontal="center" vertical="center"/>
    </xf>
    <xf numFmtId="172" fontId="4" fillId="30" borderId="5" xfId="61" applyNumberFormat="1" applyFont="1" applyFill="1" applyBorder="1" applyAlignment="1">
      <alignment horizontal="center" vertical="center" wrapText="1"/>
    </xf>
    <xf numFmtId="0" fontId="0" fillId="0" borderId="0" xfId="59" applyBorder="1" applyAlignment="1">
      <alignment horizontal="center" vertical="center" wrapText="1"/>
      <protection/>
    </xf>
    <xf numFmtId="0" fontId="0" fillId="0" borderId="0" xfId="59" applyFont="1" applyBorder="1" applyAlignment="1">
      <alignment horizontal="center" vertical="center" wrapText="1"/>
      <protection/>
    </xf>
    <xf numFmtId="0" fontId="4" fillId="38" borderId="16" xfId="0" applyFont="1" applyFill="1" applyBorder="1" applyAlignment="1" applyProtection="1">
      <alignment horizontal="center" vertical="center" wrapText="1"/>
      <protection hidden="1"/>
    </xf>
    <xf numFmtId="0" fontId="5" fillId="0" borderId="16" xfId="0" applyFont="1" applyFill="1" applyBorder="1" applyAlignment="1">
      <alignment vertical="center" wrapText="1"/>
    </xf>
    <xf numFmtId="0" fontId="4" fillId="30" borderId="16" xfId="0" applyFont="1" applyFill="1" applyBorder="1" applyAlignment="1">
      <alignment vertical="center" wrapText="1"/>
    </xf>
    <xf numFmtId="0" fontId="4" fillId="30" borderId="18" xfId="0" applyFont="1" applyFill="1" applyBorder="1" applyAlignment="1">
      <alignment vertical="center" wrapText="1"/>
    </xf>
    <xf numFmtId="0" fontId="55" fillId="40" borderId="26" xfId="19" applyFont="1" applyFill="1" applyBorder="1" applyAlignment="1">
      <alignment horizontal="center" vertical="center" wrapText="1"/>
    </xf>
    <xf numFmtId="0" fontId="55" fillId="40" borderId="27" xfId="19" applyFont="1" applyFill="1" applyBorder="1" applyAlignment="1">
      <alignment horizontal="center" vertical="center" wrapText="1"/>
    </xf>
    <xf numFmtId="9" fontId="55" fillId="40" borderId="27" xfId="19" applyNumberFormat="1" applyFont="1" applyFill="1" applyBorder="1" applyAlignment="1">
      <alignment horizontal="center" vertical="center" wrapText="1"/>
    </xf>
    <xf numFmtId="9" fontId="55" fillId="40" borderId="28" xfId="19" applyNumberFormat="1" applyFont="1" applyFill="1" applyBorder="1" applyAlignment="1">
      <alignment horizontal="center" vertical="center" wrapText="1"/>
    </xf>
    <xf numFmtId="0" fontId="53" fillId="6" borderId="29" xfId="19" applyFont="1" applyBorder="1" applyAlignment="1">
      <alignment horizontal="center" vertical="center"/>
    </xf>
    <xf numFmtId="3" fontId="37" fillId="6" borderId="30" xfId="19" applyNumberFormat="1" applyBorder="1" applyAlignment="1">
      <alignment horizontal="center" vertical="center" wrapText="1"/>
    </xf>
    <xf numFmtId="0" fontId="53" fillId="6" borderId="31" xfId="19" applyFont="1" applyBorder="1" applyAlignment="1">
      <alignment horizontal="center" vertical="center"/>
    </xf>
    <xf numFmtId="3" fontId="37" fillId="6" borderId="25" xfId="19" applyNumberFormat="1" applyBorder="1" applyAlignment="1">
      <alignment horizontal="center" vertical="center" wrapText="1"/>
    </xf>
    <xf numFmtId="0" fontId="12" fillId="0" borderId="0" xfId="0" applyFont="1" applyFill="1" applyBorder="1" applyAlignment="1" applyProtection="1">
      <alignment horizontal="left" vertical="center" wrapText="1"/>
      <protection/>
    </xf>
    <xf numFmtId="0" fontId="13" fillId="41" borderId="5" xfId="0" applyFont="1" applyFill="1" applyBorder="1" applyAlignment="1">
      <alignment vertical="center"/>
    </xf>
    <xf numFmtId="0" fontId="0" fillId="0" borderId="0" xfId="0" applyAlignment="1">
      <alignment horizontal="center"/>
    </xf>
    <xf numFmtId="1" fontId="37" fillId="6" borderId="30" xfId="19" applyNumberFormat="1" applyBorder="1" applyAlignment="1">
      <alignment horizontal="center" vertical="center"/>
    </xf>
    <xf numFmtId="1" fontId="37" fillId="6" borderId="25" xfId="19" applyNumberFormat="1" applyBorder="1" applyAlignment="1">
      <alignment horizontal="center" vertical="center"/>
    </xf>
    <xf numFmtId="0" fontId="0" fillId="0" borderId="0" xfId="59" applyFont="1" applyBorder="1" applyAlignment="1">
      <alignment horizontal="center" vertical="center" wrapText="1"/>
      <protection/>
    </xf>
    <xf numFmtId="0" fontId="4"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4" fillId="34" borderId="0" xfId="0" applyFont="1" applyFill="1" applyBorder="1" applyAlignment="1">
      <alignment horizontal="center" vertical="center" wrapText="1"/>
    </xf>
    <xf numFmtId="0" fontId="4" fillId="42" borderId="12" xfId="0" applyFont="1" applyFill="1" applyBorder="1" applyAlignment="1" applyProtection="1">
      <alignment horizontal="center" vertical="center" wrapText="1"/>
      <protection hidden="1"/>
    </xf>
    <xf numFmtId="0" fontId="4" fillId="34"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0"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53" fillId="6" borderId="34" xfId="23" applyFont="1" applyBorder="1" applyAlignment="1">
      <alignment horizontal="center" vertical="center"/>
    </xf>
    <xf numFmtId="0" fontId="37" fillId="6" borderId="35" xfId="61" applyNumberFormat="1" applyFont="1" applyFill="1" applyBorder="1" applyAlignment="1">
      <alignment horizontal="center" vertical="center" wrapText="1"/>
    </xf>
    <xf numFmtId="0" fontId="37" fillId="6" borderId="35" xfId="23" applyBorder="1" applyAlignment="1">
      <alignment vertical="center" wrapText="1"/>
    </xf>
    <xf numFmtId="9" fontId="37" fillId="34" borderId="35" xfId="23" applyNumberFormat="1" applyFill="1" applyBorder="1" applyAlignment="1">
      <alignment horizontal="center" vertical="center"/>
    </xf>
    <xf numFmtId="9" fontId="37" fillId="34" borderId="36" xfId="23" applyNumberFormat="1" applyFill="1" applyBorder="1" applyAlignment="1">
      <alignment horizontal="center" vertical="center"/>
    </xf>
    <xf numFmtId="0" fontId="53" fillId="6" borderId="29" xfId="23" applyFont="1" applyBorder="1" applyAlignment="1">
      <alignment horizontal="center" vertical="center"/>
    </xf>
    <xf numFmtId="3" fontId="37" fillId="6" borderId="30" xfId="23" applyNumberFormat="1" applyBorder="1" applyAlignment="1">
      <alignment horizontal="center" vertical="center" wrapText="1"/>
    </xf>
    <xf numFmtId="0" fontId="37" fillId="6" borderId="30" xfId="23" applyBorder="1" applyAlignment="1">
      <alignment vertical="center" wrapText="1"/>
    </xf>
    <xf numFmtId="0" fontId="53" fillId="6" borderId="31" xfId="23" applyFont="1" applyBorder="1" applyAlignment="1">
      <alignment horizontal="center" vertical="center"/>
    </xf>
    <xf numFmtId="3" fontId="37" fillId="6" borderId="25" xfId="23" applyNumberFormat="1" applyBorder="1" applyAlignment="1">
      <alignment horizontal="center" vertical="center" wrapText="1"/>
    </xf>
    <xf numFmtId="3" fontId="37" fillId="6" borderId="25" xfId="23" applyNumberFormat="1" applyBorder="1" applyAlignment="1">
      <alignment vertical="center" wrapText="1"/>
    </xf>
    <xf numFmtId="9" fontId="4" fillId="38" borderId="18" xfId="0" applyNumberFormat="1" applyFont="1" applyFill="1" applyBorder="1" applyAlignment="1">
      <alignment horizontal="center" vertical="center" wrapText="1"/>
    </xf>
    <xf numFmtId="9" fontId="4" fillId="38" borderId="17" xfId="0" applyNumberFormat="1" applyFont="1" applyFill="1" applyBorder="1" applyAlignment="1">
      <alignment horizontal="center" vertical="center" wrapText="1"/>
    </xf>
    <xf numFmtId="9" fontId="4" fillId="39" borderId="18" xfId="0" applyNumberFormat="1" applyFont="1" applyFill="1" applyBorder="1" applyAlignment="1">
      <alignment horizontal="center" vertical="center" wrapText="1"/>
    </xf>
    <xf numFmtId="9" fontId="4" fillId="39" borderId="17" xfId="0" applyNumberFormat="1" applyFont="1" applyFill="1" applyBorder="1" applyAlignment="1">
      <alignment horizontal="center" vertical="center" wrapText="1"/>
    </xf>
    <xf numFmtId="9" fontId="4" fillId="42" borderId="11" xfId="0" applyNumberFormat="1" applyFont="1" applyFill="1" applyBorder="1" applyAlignment="1">
      <alignment horizontal="center" vertical="center" wrapText="1"/>
    </xf>
    <xf numFmtId="9" fontId="4" fillId="42" borderId="13" xfId="0" applyNumberFormat="1"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10" fontId="37" fillId="34" borderId="0" xfId="21" applyNumberFormat="1" applyFill="1" applyBorder="1" applyAlignment="1">
      <alignment horizontal="center" vertical="center"/>
    </xf>
    <xf numFmtId="9" fontId="37" fillId="34" borderId="0" xfId="21" applyNumberFormat="1" applyFill="1" applyBorder="1" applyAlignment="1">
      <alignment horizontal="center" vertical="center"/>
    </xf>
    <xf numFmtId="0" fontId="53" fillId="0" borderId="0" xfId="21" applyFont="1" applyFill="1" applyBorder="1" applyAlignment="1">
      <alignment horizontal="center" vertical="center"/>
    </xf>
    <xf numFmtId="9" fontId="37" fillId="0" borderId="0" xfId="21" applyNumberFormat="1" applyFill="1" applyBorder="1" applyAlignment="1">
      <alignment horizontal="center" vertical="center"/>
    </xf>
    <xf numFmtId="0" fontId="34" fillId="0" borderId="0" xfId="61" applyNumberFormat="1" applyFont="1" applyFill="1" applyBorder="1" applyAlignment="1">
      <alignment horizontal="center" vertical="center" wrapText="1"/>
    </xf>
    <xf numFmtId="3" fontId="37" fillId="0" borderId="0" xfId="21" applyNumberFormat="1" applyFill="1" applyBorder="1" applyAlignment="1">
      <alignment horizontal="center" vertical="center" wrapText="1"/>
    </xf>
    <xf numFmtId="9" fontId="37" fillId="6" borderId="37" xfId="21" applyNumberFormat="1" applyBorder="1" applyAlignment="1">
      <alignment horizontal="center" vertical="center"/>
    </xf>
    <xf numFmtId="0" fontId="34" fillId="6" borderId="37" xfId="61" applyNumberFormat="1" applyFont="1" applyFill="1" applyBorder="1" applyAlignment="1">
      <alignment horizontal="center" vertical="center" wrapText="1"/>
    </xf>
    <xf numFmtId="3" fontId="37" fillId="6" borderId="37" xfId="21" applyNumberFormat="1" applyBorder="1" applyAlignment="1">
      <alignment horizontal="center" vertical="center" wrapText="1"/>
    </xf>
    <xf numFmtId="9" fontId="37" fillId="34" borderId="37" xfId="21" applyNumberFormat="1" applyFill="1" applyBorder="1" applyAlignment="1">
      <alignment horizontal="center" vertical="center"/>
    </xf>
    <xf numFmtId="0" fontId="53" fillId="0" borderId="5" xfId="23" applyFont="1" applyFill="1" applyBorder="1" applyAlignment="1">
      <alignment horizontal="center" vertical="center"/>
    </xf>
    <xf numFmtId="0" fontId="53" fillId="6" borderId="34" xfId="19" applyFont="1" applyBorder="1" applyAlignment="1">
      <alignment horizontal="center" vertical="center"/>
    </xf>
    <xf numFmtId="1" fontId="37" fillId="6" borderId="35" xfId="19" applyNumberFormat="1" applyBorder="1" applyAlignment="1">
      <alignment horizontal="center" vertical="center"/>
    </xf>
    <xf numFmtId="2" fontId="37" fillId="34" borderId="25" xfId="19" applyNumberFormat="1" applyFill="1" applyBorder="1" applyAlignment="1">
      <alignment horizontal="center" vertical="center"/>
    </xf>
    <xf numFmtId="3" fontId="37" fillId="6" borderId="30" xfId="21" applyNumberFormat="1" applyBorder="1" applyAlignment="1">
      <alignment horizontal="center" vertical="center" wrapText="1"/>
    </xf>
    <xf numFmtId="3" fontId="37" fillId="6" borderId="35" xfId="21" applyNumberFormat="1" applyBorder="1" applyAlignment="1">
      <alignment horizontal="center" vertical="center" wrapText="1"/>
    </xf>
    <xf numFmtId="1" fontId="37" fillId="6" borderId="35" xfId="23"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37" fillId="6" borderId="35" xfId="61" applyNumberFormat="1" applyFont="1" applyFill="1" applyBorder="1" applyAlignment="1">
      <alignment horizontal="center" vertical="center" wrapText="1"/>
    </xf>
    <xf numFmtId="4" fontId="37" fillId="6" borderId="22" xfId="21" applyNumberFormat="1" applyBorder="1" applyAlignment="1">
      <alignment horizontal="center" vertical="center" wrapText="1"/>
    </xf>
    <xf numFmtId="0" fontId="4"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55" fillId="40" borderId="26" xfId="23" applyFont="1" applyFill="1" applyBorder="1" applyAlignment="1">
      <alignment horizontal="center" vertical="center" wrapText="1"/>
    </xf>
    <xf numFmtId="0" fontId="55" fillId="40" borderId="27" xfId="23" applyFont="1" applyFill="1" applyBorder="1" applyAlignment="1">
      <alignment horizontal="center" vertical="center" wrapText="1"/>
    </xf>
    <xf numFmtId="9" fontId="55" fillId="40" borderId="27" xfId="23" applyNumberFormat="1" applyFont="1" applyFill="1" applyBorder="1" applyAlignment="1">
      <alignment horizontal="center" vertical="center" wrapText="1"/>
    </xf>
    <xf numFmtId="9" fontId="55" fillId="40" borderId="28" xfId="23" applyNumberFormat="1" applyFont="1" applyFill="1" applyBorder="1" applyAlignment="1">
      <alignment horizontal="center" vertical="center" wrapText="1"/>
    </xf>
    <xf numFmtId="1" fontId="37" fillId="6" borderId="30" xfId="23" applyNumberFormat="1" applyBorder="1" applyAlignment="1">
      <alignment horizontal="center" vertical="center"/>
    </xf>
    <xf numFmtId="9" fontId="37" fillId="34" borderId="30" xfId="23" applyNumberFormat="1" applyFill="1" applyBorder="1" applyAlignment="1">
      <alignment horizontal="center" vertical="center"/>
    </xf>
    <xf numFmtId="0" fontId="37" fillId="6" borderId="30" xfId="23" applyNumberFormat="1" applyBorder="1" applyAlignment="1">
      <alignment horizontal="center" vertical="center"/>
    </xf>
    <xf numFmtId="9" fontId="37" fillId="34" borderId="38" xfId="54" applyNumberFormat="1" applyFont="1" applyFill="1" applyBorder="1" applyAlignment="1">
      <alignment horizontal="center" vertical="center"/>
    </xf>
    <xf numFmtId="9" fontId="37" fillId="34" borderId="25" xfId="23" applyNumberFormat="1" applyFill="1" applyBorder="1" applyAlignment="1">
      <alignment horizontal="center" vertical="center"/>
    </xf>
    <xf numFmtId="9" fontId="37" fillId="34" borderId="24" xfId="54" applyNumberFormat="1" applyFont="1" applyFill="1" applyBorder="1" applyAlignment="1">
      <alignment horizontal="center" vertical="center"/>
    </xf>
    <xf numFmtId="0" fontId="55" fillId="40" borderId="39" xfId="22" applyFont="1" applyFill="1" applyBorder="1" applyAlignment="1">
      <alignment horizontal="center" vertical="center" wrapText="1"/>
    </xf>
    <xf numFmtId="0" fontId="55" fillId="40" borderId="40" xfId="22" applyFont="1" applyFill="1" applyBorder="1" applyAlignment="1">
      <alignment horizontal="center" vertical="center" wrapText="1"/>
    </xf>
    <xf numFmtId="0" fontId="55" fillId="40" borderId="27" xfId="22" applyFont="1" applyFill="1" applyBorder="1" applyAlignment="1">
      <alignment horizontal="center" vertical="center" wrapText="1"/>
    </xf>
    <xf numFmtId="9" fontId="55" fillId="40" borderId="27" xfId="22" applyNumberFormat="1" applyFont="1" applyFill="1" applyBorder="1" applyAlignment="1">
      <alignment horizontal="center" vertical="center" wrapText="1"/>
    </xf>
    <xf numFmtId="9" fontId="55" fillId="40" borderId="28" xfId="22" applyNumberFormat="1" applyFont="1" applyFill="1" applyBorder="1" applyAlignment="1">
      <alignment horizontal="center" vertical="center" wrapText="1"/>
    </xf>
    <xf numFmtId="0" fontId="53" fillId="6" borderId="34" xfId="24" applyFont="1" applyBorder="1" applyAlignment="1">
      <alignment horizontal="center" vertical="center"/>
    </xf>
    <xf numFmtId="174" fontId="37" fillId="6" borderId="35" xfId="22" applyNumberFormat="1" applyBorder="1" applyAlignment="1">
      <alignment horizontal="center" vertical="center"/>
    </xf>
    <xf numFmtId="3" fontId="37" fillId="6" borderId="35" xfId="22" applyNumberFormat="1" applyBorder="1" applyAlignment="1">
      <alignment horizontal="center" vertical="center" wrapText="1"/>
    </xf>
    <xf numFmtId="9" fontId="37" fillId="34" borderId="35" xfId="22" applyNumberFormat="1" applyFill="1" applyBorder="1" applyAlignment="1">
      <alignment horizontal="center" vertical="center"/>
    </xf>
    <xf numFmtId="9" fontId="37" fillId="34" borderId="36" xfId="22" applyNumberFormat="1" applyFill="1" applyBorder="1" applyAlignment="1">
      <alignment horizontal="center" vertical="center"/>
    </xf>
    <xf numFmtId="0" fontId="53" fillId="6" borderId="29" xfId="24" applyFont="1" applyBorder="1" applyAlignment="1">
      <alignment horizontal="center" vertical="center"/>
    </xf>
    <xf numFmtId="174" fontId="37" fillId="6" borderId="30" xfId="22" applyNumberFormat="1" applyBorder="1" applyAlignment="1">
      <alignment horizontal="center" vertical="center"/>
    </xf>
    <xf numFmtId="3" fontId="37" fillId="6" borderId="30" xfId="22" applyNumberFormat="1" applyBorder="1" applyAlignment="1">
      <alignment horizontal="center" vertical="center" wrapText="1"/>
    </xf>
    <xf numFmtId="9" fontId="37" fillId="34" borderId="30" xfId="22" applyNumberFormat="1" applyFill="1" applyBorder="1" applyAlignment="1">
      <alignment horizontal="center" vertical="center"/>
    </xf>
    <xf numFmtId="9" fontId="37" fillId="34" borderId="38" xfId="22" applyNumberFormat="1" applyFill="1" applyBorder="1" applyAlignment="1">
      <alignment horizontal="center" vertical="center"/>
    </xf>
    <xf numFmtId="0" fontId="53" fillId="6" borderId="31" xfId="24" applyFont="1" applyBorder="1" applyAlignment="1">
      <alignment horizontal="center" vertical="center"/>
    </xf>
    <xf numFmtId="174" fontId="37" fillId="6" borderId="25" xfId="22" applyNumberFormat="1" applyBorder="1" applyAlignment="1">
      <alignment horizontal="center" vertical="center"/>
    </xf>
    <xf numFmtId="3" fontId="37" fillId="6" borderId="25" xfId="22" applyNumberFormat="1" applyBorder="1" applyAlignment="1">
      <alignment horizontal="center" vertical="center" wrapText="1"/>
    </xf>
    <xf numFmtId="9" fontId="37" fillId="34" borderId="25" xfId="22" applyNumberFormat="1" applyFill="1" applyBorder="1" applyAlignment="1">
      <alignment horizontal="center" vertical="center"/>
    </xf>
    <xf numFmtId="9" fontId="37" fillId="34" borderId="24" xfId="22" applyNumberFormat="1" applyFill="1" applyBorder="1" applyAlignment="1">
      <alignment horizontal="center" vertical="center"/>
    </xf>
    <xf numFmtId="0" fontId="53" fillId="0" borderId="5" xfId="24" applyFont="1" applyFill="1" applyBorder="1" applyAlignment="1">
      <alignment horizontal="center" vertical="center"/>
    </xf>
    <xf numFmtId="0" fontId="53" fillId="0" borderId="41" xfId="24" applyFont="1" applyFill="1" applyBorder="1" applyAlignment="1">
      <alignment horizontal="center" vertical="center"/>
    </xf>
    <xf numFmtId="0" fontId="53" fillId="0" borderId="42" xfId="24"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75" fontId="37" fillId="34" borderId="35" xfId="19" applyNumberFormat="1" applyFill="1" applyBorder="1" applyAlignment="1">
      <alignment horizontal="center" vertical="center"/>
    </xf>
    <xf numFmtId="175" fontId="37" fillId="34" borderId="30" xfId="19" applyNumberFormat="1" applyFill="1" applyBorder="1" applyAlignment="1">
      <alignment horizontal="center" vertical="center"/>
    </xf>
    <xf numFmtId="0" fontId="0" fillId="34" borderId="5" xfId="0" applyFill="1" applyBorder="1" applyAlignment="1">
      <alignment horizontal="center" vertical="center" wrapText="1"/>
    </xf>
    <xf numFmtId="176" fontId="34" fillId="6" borderId="35" xfId="54" applyNumberFormat="1" applyFont="1" applyFill="1" applyBorder="1" applyAlignment="1">
      <alignment horizontal="center" vertical="center" wrapText="1"/>
    </xf>
    <xf numFmtId="176" fontId="34" fillId="6" borderId="30" xfId="54" applyNumberFormat="1" applyFont="1" applyFill="1" applyBorder="1" applyAlignment="1">
      <alignment horizontal="center" vertical="center" wrapText="1"/>
    </xf>
    <xf numFmtId="1" fontId="37" fillId="6" borderId="25" xfId="23" applyNumberFormat="1" applyBorder="1" applyAlignment="1">
      <alignment horizontal="center" vertical="center"/>
    </xf>
    <xf numFmtId="0" fontId="37" fillId="6" borderId="25" xfId="23" applyNumberFormat="1" applyBorder="1" applyAlignment="1">
      <alignment horizontal="center" vertical="center"/>
    </xf>
    <xf numFmtId="2" fontId="37" fillId="34" borderId="36" xfId="19" applyNumberFormat="1" applyFill="1" applyBorder="1" applyAlignment="1">
      <alignment horizontal="center" vertical="center"/>
    </xf>
    <xf numFmtId="2" fontId="37" fillId="34" borderId="38" xfId="19" applyNumberFormat="1" applyFill="1" applyBorder="1" applyAlignment="1">
      <alignment horizontal="center" vertical="center"/>
    </xf>
    <xf numFmtId="2" fontId="37" fillId="34" borderId="24" xfId="19" applyNumberFormat="1" applyFill="1" applyBorder="1" applyAlignment="1">
      <alignment horizontal="center" vertical="center"/>
    </xf>
    <xf numFmtId="0" fontId="0" fillId="34" borderId="5" xfId="0"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6" fillId="34" borderId="11" xfId="0" applyFont="1" applyFill="1" applyBorder="1" applyAlignment="1" applyProtection="1">
      <alignment horizontal="left" vertical="center" wrapText="1"/>
      <protection locked="0"/>
    </xf>
    <xf numFmtId="0" fontId="6" fillId="34" borderId="12" xfId="0" applyFont="1" applyFill="1" applyBorder="1" applyAlignment="1" applyProtection="1">
      <alignment horizontal="left" vertical="center" wrapText="1"/>
      <protection locked="0"/>
    </xf>
    <xf numFmtId="0" fontId="6" fillId="34" borderId="13" xfId="0" applyFont="1" applyFill="1" applyBorder="1" applyAlignment="1" applyProtection="1">
      <alignment horizontal="left" vertical="center" wrapText="1"/>
      <protection locked="0"/>
    </xf>
    <xf numFmtId="0" fontId="54" fillId="43" borderId="11" xfId="0" applyFont="1" applyFill="1" applyBorder="1" applyAlignment="1">
      <alignment horizontal="center" vertical="center" wrapText="1"/>
    </xf>
    <xf numFmtId="0" fontId="54" fillId="43" borderId="12" xfId="0" applyFont="1" applyFill="1" applyBorder="1" applyAlignment="1">
      <alignment horizontal="center" vertical="center" wrapText="1"/>
    </xf>
    <xf numFmtId="0" fontId="54" fillId="43" borderId="13" xfId="0" applyFont="1" applyFill="1" applyBorder="1" applyAlignment="1">
      <alignment horizontal="center" vertical="center" wrapText="1"/>
    </xf>
    <xf numFmtId="0" fontId="2" fillId="0" borderId="5" xfId="63" applyNumberFormat="1" applyFont="1" applyBorder="1" applyAlignment="1">
      <alignment horizontal="center" vertical="center"/>
    </xf>
    <xf numFmtId="0" fontId="3" fillId="0" borderId="5" xfId="63" applyNumberFormat="1" applyFont="1" applyBorder="1" applyAlignment="1">
      <alignment horizontal="center" vertical="center"/>
    </xf>
    <xf numFmtId="0" fontId="0" fillId="0" borderId="5" xfId="63" applyNumberFormat="1" applyFont="1" applyBorder="1" applyAlignment="1">
      <alignment horizontal="center" vertical="center" wrapText="1"/>
    </xf>
    <xf numFmtId="0" fontId="0" fillId="0" borderId="5" xfId="63" applyNumberFormat="1" applyFont="1" applyBorder="1" applyAlignment="1">
      <alignment horizontal="center" vertical="center" wrapText="1"/>
    </xf>
    <xf numFmtId="0" fontId="6" fillId="34" borderId="11"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3" xfId="0" applyFont="1" applyFill="1" applyBorder="1" applyAlignment="1">
      <alignment horizontal="left" vertical="center" wrapText="1"/>
    </xf>
    <xf numFmtId="0" fontId="5" fillId="36"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1" xfId="0" applyFont="1" applyFill="1" applyBorder="1" applyAlignment="1" applyProtection="1">
      <alignment horizontal="left" vertical="center" wrapText="1"/>
      <protection hidden="1"/>
    </xf>
    <xf numFmtId="0" fontId="6" fillId="34" borderId="12" xfId="0" applyFont="1" applyFill="1" applyBorder="1" applyAlignment="1" applyProtection="1">
      <alignment horizontal="left" vertical="center" wrapText="1"/>
      <protection hidden="1"/>
    </xf>
    <xf numFmtId="0" fontId="6" fillId="34" borderId="11" xfId="0" applyFont="1" applyFill="1" applyBorder="1" applyAlignment="1" applyProtection="1">
      <alignment horizontal="center" vertical="center" wrapText="1"/>
      <protection hidden="1"/>
    </xf>
    <xf numFmtId="0" fontId="6" fillId="34" borderId="13" xfId="0" applyFont="1" applyFill="1" applyBorder="1" applyAlignment="1" applyProtection="1">
      <alignment horizontal="center" vertical="center" wrapText="1"/>
      <protection hidden="1"/>
    </xf>
    <xf numFmtId="0" fontId="5" fillId="34" borderId="17" xfId="0" applyFont="1" applyFill="1" applyBorder="1" applyAlignment="1">
      <alignment horizontal="center" vertical="center" wrapText="1"/>
    </xf>
    <xf numFmtId="0" fontId="5" fillId="30" borderId="18" xfId="0" applyFont="1" applyFill="1" applyBorder="1" applyAlignment="1">
      <alignment horizontal="center" vertical="center" wrapText="1"/>
    </xf>
    <xf numFmtId="0" fontId="5" fillId="30" borderId="14"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32"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0" borderId="18"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0" borderId="4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32"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36" borderId="39" xfId="0" applyFont="1" applyFill="1" applyBorder="1" applyAlignment="1">
      <alignment horizontal="center" vertical="center" wrapText="1"/>
    </xf>
    <xf numFmtId="0" fontId="5" fillId="36" borderId="4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5" fillId="36" borderId="41"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4" fillId="30" borderId="1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0" borderId="33" xfId="0"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42" borderId="11" xfId="0" applyFont="1" applyFill="1" applyBorder="1" applyAlignment="1">
      <alignment horizontal="center" vertical="center" wrapText="1"/>
    </xf>
    <xf numFmtId="0" fontId="4" fillId="42" borderId="13"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11" fillId="30"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17"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18" xfId="0" applyFill="1" applyBorder="1" applyAlignment="1">
      <alignment horizontal="justify" vertical="center" wrapText="1"/>
    </xf>
    <xf numFmtId="0" fontId="0" fillId="34" borderId="32" xfId="0" applyFill="1" applyBorder="1" applyAlignment="1">
      <alignment horizontal="justify" vertical="center" wrapText="1"/>
    </xf>
    <xf numFmtId="0" fontId="0" fillId="34" borderId="33" xfId="0" applyFill="1" applyBorder="1" applyAlignment="1">
      <alignment horizontal="justify" vertical="center" wrapText="1"/>
    </xf>
    <xf numFmtId="0" fontId="0" fillId="34" borderId="43" xfId="0" applyFill="1" applyBorder="1" applyAlignment="1">
      <alignment horizontal="justify" vertical="center" wrapText="1"/>
    </xf>
    <xf numFmtId="0" fontId="0" fillId="34" borderId="39"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14" xfId="0" applyFont="1" applyFill="1" applyBorder="1" applyAlignment="1">
      <alignment horizontal="justify" vertical="top" wrapText="1"/>
    </xf>
    <xf numFmtId="0" fontId="4" fillId="34" borderId="0" xfId="0" applyFont="1" applyFill="1" applyBorder="1" applyAlignment="1">
      <alignment horizontal="justify" vertical="top" wrapText="1"/>
    </xf>
    <xf numFmtId="0" fontId="4" fillId="34" borderId="15" xfId="0" applyFont="1" applyFill="1" applyBorder="1" applyAlignment="1">
      <alignment horizontal="justify" vertical="top" wrapText="1"/>
    </xf>
    <xf numFmtId="0" fontId="4" fillId="34" borderId="32" xfId="0" applyFont="1" applyFill="1" applyBorder="1" applyAlignment="1">
      <alignment horizontal="justify" vertical="top" wrapText="1"/>
    </xf>
    <xf numFmtId="0" fontId="4" fillId="34" borderId="33" xfId="0" applyFont="1" applyFill="1" applyBorder="1" applyAlignment="1">
      <alignment horizontal="justify" vertical="top" wrapText="1"/>
    </xf>
    <xf numFmtId="0" fontId="4" fillId="34" borderId="43" xfId="0" applyFont="1" applyFill="1" applyBorder="1" applyAlignment="1">
      <alignment horizontal="justify" vertical="top" wrapText="1"/>
    </xf>
    <xf numFmtId="0" fontId="4" fillId="42" borderId="11" xfId="0" applyFont="1" applyFill="1" applyBorder="1" applyAlignment="1" applyProtection="1">
      <alignment horizontal="center" vertical="center" wrapText="1"/>
      <protection hidden="1"/>
    </xf>
    <xf numFmtId="0" fontId="4" fillId="42" borderId="12" xfId="0" applyFont="1" applyFill="1" applyBorder="1" applyAlignment="1" applyProtection="1">
      <alignment horizontal="center" vertical="center" wrapText="1"/>
      <protection hidden="1"/>
    </xf>
    <xf numFmtId="0" fontId="4" fillId="42" borderId="13" xfId="0" applyFont="1" applyFill="1" applyBorder="1" applyAlignment="1" applyProtection="1">
      <alignment horizontal="center" vertical="center" wrapText="1"/>
      <protection hidden="1"/>
    </xf>
    <xf numFmtId="0" fontId="5" fillId="0" borderId="17" xfId="0" applyFont="1" applyFill="1" applyBorder="1" applyAlignment="1">
      <alignment horizontal="justify" vertical="top" wrapText="1"/>
    </xf>
    <xf numFmtId="0" fontId="5" fillId="0" borderId="16"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5" fillId="34" borderId="18" xfId="0" applyFont="1" applyFill="1" applyBorder="1" applyAlignment="1">
      <alignment horizontal="center" vertical="center" wrapText="1"/>
    </xf>
    <xf numFmtId="0" fontId="5" fillId="34" borderId="3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57" fillId="34" borderId="12" xfId="0" applyFont="1" applyFill="1" applyBorder="1" applyAlignment="1">
      <alignment horizontal="justify" vertical="center" wrapText="1"/>
    </xf>
    <xf numFmtId="0" fontId="57" fillId="34" borderId="13" xfId="0" applyFont="1" applyFill="1" applyBorder="1" applyAlignment="1">
      <alignment horizontal="justify" vertical="center" wrapText="1"/>
    </xf>
    <xf numFmtId="0" fontId="6" fillId="34" borderId="12"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0" fillId="0" borderId="5" xfId="63" applyNumberFormat="1" applyFont="1" applyBorder="1" applyAlignment="1">
      <alignment horizontal="justify" vertical="center" wrapText="1"/>
    </xf>
    <xf numFmtId="0" fontId="0" fillId="0" borderId="5" xfId="63" applyNumberFormat="1" applyFont="1" applyBorder="1" applyAlignment="1">
      <alignment horizontal="justify" vertical="center" wrapText="1"/>
    </xf>
    <xf numFmtId="9" fontId="4" fillId="38" borderId="17" xfId="61" applyFont="1" applyFill="1" applyBorder="1" applyAlignment="1">
      <alignment horizontal="center" vertical="center" wrapText="1"/>
    </xf>
    <xf numFmtId="9" fontId="4" fillId="38" borderId="16" xfId="61" applyFont="1" applyFill="1" applyBorder="1" applyAlignment="1">
      <alignment horizontal="center" vertical="center" wrapText="1"/>
    </xf>
    <xf numFmtId="9" fontId="4" fillId="38" borderId="18" xfId="61" applyFont="1" applyFill="1" applyBorder="1" applyAlignment="1">
      <alignment horizontal="center" vertical="center" wrapText="1"/>
    </xf>
    <xf numFmtId="0" fontId="4" fillId="0" borderId="17" xfId="0" applyFont="1" applyFill="1" applyBorder="1" applyAlignment="1">
      <alignment horizontal="justify" vertical="top" wrapText="1"/>
    </xf>
    <xf numFmtId="0" fontId="4" fillId="0" borderId="16"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4" fillId="39" borderId="16" xfId="0" applyFont="1" applyFill="1" applyBorder="1" applyAlignment="1">
      <alignment horizontal="center" vertical="center" wrapText="1"/>
    </xf>
    <xf numFmtId="0" fontId="4" fillId="42" borderId="32" xfId="0" applyFont="1" applyFill="1" applyBorder="1" applyAlignment="1" applyProtection="1">
      <alignment horizontal="center" vertical="center" wrapText="1"/>
      <protection hidden="1"/>
    </xf>
    <xf numFmtId="0" fontId="4" fillId="42" borderId="33" xfId="0" applyFont="1" applyFill="1" applyBorder="1" applyAlignment="1" applyProtection="1">
      <alignment horizontal="center" vertical="center" wrapText="1"/>
      <protection hidden="1"/>
    </xf>
    <xf numFmtId="0" fontId="4" fillId="42" borderId="43" xfId="0" applyFont="1" applyFill="1" applyBorder="1" applyAlignment="1" applyProtection="1">
      <alignment horizontal="center" vertical="center" wrapText="1"/>
      <protection hidden="1"/>
    </xf>
    <xf numFmtId="0" fontId="0" fillId="34" borderId="11" xfId="0" applyFill="1" applyBorder="1" applyAlignment="1">
      <alignment horizontal="justify" vertical="center" wrapText="1"/>
    </xf>
    <xf numFmtId="0" fontId="0" fillId="34" borderId="12" xfId="0" applyFill="1" applyBorder="1" applyAlignment="1">
      <alignment horizontal="justify" vertical="center" wrapText="1"/>
    </xf>
    <xf numFmtId="0" fontId="0" fillId="34" borderId="13" xfId="0" applyFill="1" applyBorder="1" applyAlignment="1">
      <alignment horizontal="justify"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34" borderId="44" xfId="0" applyFont="1" applyFill="1" applyBorder="1" applyAlignment="1">
      <alignment horizontal="center" vertical="center" wrapText="1"/>
    </xf>
    <xf numFmtId="0" fontId="4" fillId="30" borderId="45" xfId="0" applyFont="1" applyFill="1" applyBorder="1" applyAlignment="1">
      <alignment horizontal="center" vertical="center" wrapText="1"/>
    </xf>
    <xf numFmtId="0" fontId="4" fillId="0" borderId="14"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4" fillId="0" borderId="32" xfId="0" applyFont="1" applyFill="1" applyBorder="1" applyAlignment="1">
      <alignment horizontal="justify" vertical="center" wrapText="1"/>
    </xf>
    <xf numFmtId="0" fontId="4" fillId="0" borderId="33" xfId="0" applyFont="1" applyFill="1" applyBorder="1" applyAlignment="1">
      <alignment horizontal="justify" vertical="center" wrapText="1"/>
    </xf>
    <xf numFmtId="0" fontId="4" fillId="0" borderId="43" xfId="0" applyFont="1" applyFill="1" applyBorder="1" applyAlignment="1">
      <alignment horizontal="justify" vertical="center" wrapText="1"/>
    </xf>
    <xf numFmtId="1" fontId="34" fillId="6" borderId="25" xfId="61" applyNumberFormat="1" applyFont="1" applyFill="1" applyBorder="1" applyAlignment="1">
      <alignment horizontal="center" vertical="center" wrapText="1"/>
    </xf>
    <xf numFmtId="1" fontId="37" fillId="6" borderId="25" xfId="21" applyNumberFormat="1" applyBorder="1" applyAlignment="1">
      <alignment horizontal="center" vertical="center" wrapText="1"/>
    </xf>
    <xf numFmtId="172" fontId="37" fillId="6" borderId="35" xfId="21" applyNumberFormat="1" applyBorder="1" applyAlignment="1">
      <alignment horizontal="center" vertical="center"/>
    </xf>
    <xf numFmtId="0" fontId="34" fillId="6" borderId="35" xfId="61" applyNumberFormat="1" applyFont="1" applyFill="1" applyBorder="1" applyAlignment="1">
      <alignment horizontal="center" vertical="center" wrapText="1"/>
    </xf>
    <xf numFmtId="4" fontId="37" fillId="6" borderId="35" xfId="21" applyNumberFormat="1" applyBorder="1" applyAlignment="1">
      <alignment horizontal="center" vertical="center" wrapText="1"/>
    </xf>
    <xf numFmtId="9" fontId="37" fillId="34" borderId="35" xfId="21" applyNumberFormat="1" applyFill="1" applyBorder="1" applyAlignment="1">
      <alignment horizontal="center" vertical="center"/>
    </xf>
    <xf numFmtId="9" fontId="37" fillId="34" borderId="36" xfId="21" applyNumberFormat="1" applyFill="1" applyBorder="1" applyAlignment="1">
      <alignment horizontal="center" vertical="center"/>
    </xf>
    <xf numFmtId="9" fontId="37" fillId="34" borderId="46" xfId="21" applyNumberFormat="1" applyFill="1" applyBorder="1" applyAlignment="1">
      <alignment horizontal="center" vertical="center"/>
    </xf>
    <xf numFmtId="176" fontId="34" fillId="6" borderId="25" xfId="54" applyNumberFormat="1" applyFont="1" applyFill="1" applyBorder="1" applyAlignment="1">
      <alignment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3" fontId="37" fillId="6" borderId="25" xfId="21" applyNumberFormat="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5 2" xfId="20"/>
    <cellStyle name="20% - Énfasis5 3" xfId="21"/>
    <cellStyle name="20% - Énfasis5 3 2" xfId="22"/>
    <cellStyle name="20% - Énfasis5 4" xfId="23"/>
    <cellStyle name="20% - Énfasis5 4 2"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stilo 1" xfId="51"/>
    <cellStyle name="Euro" xfId="52"/>
    <cellStyle name="Incorrecto" xfId="53"/>
    <cellStyle name="Comma" xfId="54"/>
    <cellStyle name="Comma [0]" xfId="55"/>
    <cellStyle name="Currency" xfId="56"/>
    <cellStyle name="Currency [0]" xfId="57"/>
    <cellStyle name="Neutral" xfId="58"/>
    <cellStyle name="Normal 2" xfId="59"/>
    <cellStyle name="Notas" xfId="60"/>
    <cellStyle name="Percent" xfId="61"/>
    <cellStyle name="Salida" xfId="62"/>
    <cellStyle name="TableStyleLight1" xfId="63"/>
    <cellStyle name="Texto de advertencia" xfId="64"/>
    <cellStyle name="Texto explicativo" xfId="65"/>
    <cellStyle name="Título" xfId="66"/>
    <cellStyle name="Título 2" xfId="67"/>
    <cellStyle name="Título 3" xfId="68"/>
    <cellStyle name="Total" xfId="69"/>
  </cellStyles>
  <dxfs count="1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776"/>
          <c:h val="0.9255"/>
        </c:manualLayout>
      </c:layout>
      <c:bar3DChart>
        <c:barDir val="col"/>
        <c:grouping val="clustered"/>
        <c:varyColors val="0"/>
        <c:ser>
          <c:idx val="2"/>
          <c:order val="0"/>
          <c:tx>
            <c:strRef>
              <c:f>'GRF-01 Plan Mantenimiento'!$C$35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'GRF-01 Plan Mantenimiento'!$C$36:$C$39</c:f>
              <c:numCache/>
            </c:numRef>
          </c:val>
          <c:shape val="cylinder"/>
        </c:ser>
        <c:ser>
          <c:idx val="0"/>
          <c:order val="1"/>
          <c:tx>
            <c:strRef>
              <c:f>'GRF-01 Plan Mantenimiento'!$D$35</c:f>
              <c:strCache>
                <c:ptCount val="1"/>
                <c:pt idx="0">
                  <c:v>No. de actividades realizadas en el periodo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'GRF-01 Plan Mantenimiento'!$B$36:$B$39</c:f>
              <c:strCache/>
            </c:strRef>
          </c:cat>
          <c:val>
            <c:numRef>
              <c:f>'GRF-01 Plan Mantenimiento'!$D$36:$D$39</c:f>
              <c:numCache/>
            </c:numRef>
          </c:val>
          <c:shape val="cylinder"/>
        </c:ser>
        <c:shape val="cylinder"/>
        <c:axId val="43966515"/>
        <c:axId val="60154316"/>
      </c:bar3DChart>
      <c:catAx>
        <c:axId val="43966515"/>
        <c:scaling>
          <c:orientation val="minMax"/>
        </c:scaling>
        <c:axPos val="b"/>
        <c:delete val="0"/>
        <c:numFmt formatCode="General" sourceLinked="1"/>
        <c:majorTickMark val="none"/>
        <c:minorTickMark val="none"/>
        <c:tickLblPos val="nextTo"/>
        <c:spPr>
          <a:ln w="3175">
            <a:solidFill>
              <a:srgbClr val="808080"/>
            </a:solidFill>
          </a:ln>
        </c:spPr>
        <c:crossAx val="60154316"/>
        <c:crosses val="autoZero"/>
        <c:auto val="1"/>
        <c:lblOffset val="100"/>
        <c:tickLblSkip val="1"/>
        <c:noMultiLvlLbl val="0"/>
      </c:catAx>
      <c:valAx>
        <c:axId val="60154316"/>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3966515"/>
        <c:crossesAt val="1"/>
        <c:crossBetween val="between"/>
        <c:dispUnits/>
        <c:majorUnit val="0.5"/>
      </c:valAx>
      <c:spPr>
        <a:noFill/>
        <a:ln>
          <a:noFill/>
        </a:ln>
      </c:spPr>
    </c:plotArea>
    <c:legend>
      <c:legendPos val="r"/>
      <c:layout>
        <c:manualLayout>
          <c:xMode val="edge"/>
          <c:yMode val="edge"/>
          <c:x val="0.7965"/>
          <c:y val="0.4125"/>
          <c:w val="0.20025"/>
          <c:h val="0.160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ahorro de agua</a:t>
            </a:r>
          </a:p>
        </c:rich>
      </c:tx>
      <c:layout>
        <c:manualLayout>
          <c:xMode val="factor"/>
          <c:yMode val="factor"/>
          <c:x val="-0.002"/>
          <c:y val="-0.00725"/>
        </c:manualLayout>
      </c:layout>
      <c:spPr>
        <a:noFill/>
        <a:ln w="3175">
          <a:noFill/>
        </a:ln>
      </c:spPr>
    </c:title>
    <c:view3D>
      <c:rotX val="15"/>
      <c:hPercent val="47"/>
      <c:rotY val="20"/>
      <c:depthPercent val="100"/>
      <c:rAngAx val="1"/>
    </c:view3D>
    <c:plotArea>
      <c:layout>
        <c:manualLayout>
          <c:xMode val="edge"/>
          <c:yMode val="edge"/>
          <c:x val="0.0205"/>
          <c:y val="0.13875"/>
          <c:w val="0.95625"/>
          <c:h val="0.70425"/>
        </c:manualLayout>
      </c:layout>
      <c:bar3DChart>
        <c:barDir val="col"/>
        <c:grouping val="clustered"/>
        <c:varyColors val="0"/>
        <c:ser>
          <c:idx val="0"/>
          <c:order val="0"/>
          <c:tx>
            <c:strRef>
              <c:f>'GRF-02 Agua'!$C$34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'GRF-02 Agua'!$B$35:$B$38</c:f>
              <c:strCache/>
            </c:strRef>
          </c:cat>
          <c:val>
            <c:numRef>
              <c:f>'GRF-02 Agua'!$C$35:$C$38</c:f>
              <c:numCache/>
            </c:numRef>
          </c:val>
          <c:shape val="cylinder"/>
        </c:ser>
        <c:ser>
          <c:idx val="1"/>
          <c:order val="1"/>
          <c:tx>
            <c:strRef>
              <c:f>'GRF-02 Agua'!$F$34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'GRF-02 Agua'!$B$35:$B$38</c:f>
              <c:strCache/>
            </c:strRef>
          </c:cat>
          <c:val>
            <c:numRef>
              <c:f>'GRF-02 Agua'!$F$35:$F$38</c:f>
              <c:numCache/>
            </c:numRef>
          </c:val>
          <c:shape val="cylinder"/>
        </c:ser>
        <c:gapWidth val="75"/>
        <c:shape val="cylinder"/>
        <c:axId val="4517933"/>
        <c:axId val="40661398"/>
      </c:bar3DChart>
      <c:catAx>
        <c:axId val="4517933"/>
        <c:scaling>
          <c:orientation val="minMax"/>
        </c:scaling>
        <c:axPos val="b"/>
        <c:delete val="0"/>
        <c:numFmt formatCode="General" sourceLinked="0"/>
        <c:majorTickMark val="none"/>
        <c:minorTickMark val="none"/>
        <c:tickLblPos val="nextTo"/>
        <c:spPr>
          <a:ln w="3175">
            <a:solidFill>
              <a:srgbClr val="808080"/>
            </a:solidFill>
          </a:ln>
        </c:spPr>
        <c:crossAx val="40661398"/>
        <c:crosses val="autoZero"/>
        <c:auto val="1"/>
        <c:lblOffset val="100"/>
        <c:tickLblSkip val="1"/>
        <c:noMultiLvlLbl val="0"/>
      </c:catAx>
      <c:valAx>
        <c:axId val="40661398"/>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4517933"/>
        <c:crossesAt val="1"/>
        <c:crossBetween val="between"/>
        <c:dispUnits/>
      </c:valAx>
      <c:spPr>
        <a:noFill/>
        <a:ln>
          <a:noFill/>
        </a:ln>
      </c:spPr>
    </c:plotArea>
    <c:legend>
      <c:legendPos val="b"/>
      <c:layout>
        <c:manualLayout>
          <c:xMode val="edge"/>
          <c:yMode val="edge"/>
          <c:x val="0.1995"/>
          <c:y val="0.89375"/>
          <c:w val="0.5945"/>
          <c:h val="0.0842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ahorro de energía</a:t>
            </a:r>
          </a:p>
        </c:rich>
      </c:tx>
      <c:layout>
        <c:manualLayout>
          <c:xMode val="factor"/>
          <c:yMode val="factor"/>
          <c:x val="-0.00225"/>
          <c:y val="-0.00775"/>
        </c:manualLayout>
      </c:layout>
      <c:spPr>
        <a:noFill/>
        <a:ln w="3175">
          <a:noFill/>
        </a:ln>
      </c:spPr>
    </c:title>
    <c:view3D>
      <c:rotX val="15"/>
      <c:hPercent val="43"/>
      <c:rotY val="20"/>
      <c:depthPercent val="100"/>
      <c:rAngAx val="1"/>
    </c:view3D>
    <c:plotArea>
      <c:layout>
        <c:manualLayout>
          <c:xMode val="edge"/>
          <c:yMode val="edge"/>
          <c:x val="0.0205"/>
          <c:y val="0.1475"/>
          <c:w val="0.95625"/>
          <c:h val="0.68575"/>
        </c:manualLayout>
      </c:layout>
      <c:bar3DChart>
        <c:barDir val="col"/>
        <c:grouping val="clustered"/>
        <c:varyColors val="0"/>
        <c:ser>
          <c:idx val="0"/>
          <c:order val="0"/>
          <c:tx>
            <c:strRef>
              <c:f>'GRF-03 Energía'!$C$34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'GRF-03 Energía'!$B$35:$B$38</c:f>
              <c:strCache/>
            </c:strRef>
          </c:cat>
          <c:val>
            <c:numRef>
              <c:f>'GRF-03 Energía'!$C$35:$C$38</c:f>
              <c:numCache/>
            </c:numRef>
          </c:val>
          <c:shape val="cylinder"/>
        </c:ser>
        <c:ser>
          <c:idx val="1"/>
          <c:order val="1"/>
          <c:tx>
            <c:strRef>
              <c:f>'GRF-03 Energía'!$F$34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'GRF-03 Energía'!$B$35:$B$38</c:f>
              <c:strCache/>
            </c:strRef>
          </c:cat>
          <c:val>
            <c:numRef>
              <c:f>'GRF-03 Energía'!$F$35:$F$38</c:f>
              <c:numCache/>
            </c:numRef>
          </c:val>
          <c:shape val="cylinder"/>
        </c:ser>
        <c:gapWidth val="75"/>
        <c:shape val="cylinder"/>
        <c:axId val="30408263"/>
        <c:axId val="5238912"/>
      </c:bar3DChart>
      <c:catAx>
        <c:axId val="30408263"/>
        <c:scaling>
          <c:orientation val="minMax"/>
        </c:scaling>
        <c:axPos val="b"/>
        <c:delete val="0"/>
        <c:numFmt formatCode="General" sourceLinked="0"/>
        <c:majorTickMark val="none"/>
        <c:minorTickMark val="none"/>
        <c:tickLblPos val="nextTo"/>
        <c:spPr>
          <a:ln w="3175">
            <a:solidFill>
              <a:srgbClr val="808080"/>
            </a:solidFill>
          </a:ln>
        </c:spPr>
        <c:crossAx val="5238912"/>
        <c:crosses val="autoZero"/>
        <c:auto val="1"/>
        <c:lblOffset val="100"/>
        <c:tickLblSkip val="1"/>
        <c:noMultiLvlLbl val="0"/>
      </c:catAx>
      <c:valAx>
        <c:axId val="5238912"/>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30408263"/>
        <c:crossesAt val="1"/>
        <c:crossBetween val="between"/>
        <c:dispUnits/>
      </c:valAx>
      <c:spPr>
        <a:noFill/>
        <a:ln>
          <a:noFill/>
        </a:ln>
      </c:spPr>
    </c:plotArea>
    <c:legend>
      <c:legendPos val="b"/>
      <c:layout>
        <c:manualLayout>
          <c:xMode val="edge"/>
          <c:yMode val="edge"/>
          <c:x val="0.2"/>
          <c:y val="0.88725"/>
          <c:w val="0.59575"/>
          <c:h val="0.089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Consumo per cápita energía eléctrica</a:t>
            </a:r>
          </a:p>
        </c:rich>
      </c:tx>
      <c:layout>
        <c:manualLayout>
          <c:xMode val="factor"/>
          <c:yMode val="factor"/>
          <c:x val="-0.002"/>
          <c:y val="-0.01075"/>
        </c:manualLayout>
      </c:layout>
      <c:spPr>
        <a:noFill/>
        <a:ln w="3175">
          <a:noFill/>
        </a:ln>
      </c:spPr>
    </c:title>
    <c:view3D>
      <c:rotX val="15"/>
      <c:hPercent val="38"/>
      <c:rotY val="20"/>
      <c:depthPercent val="100"/>
      <c:rAngAx val="1"/>
    </c:view3D>
    <c:plotArea>
      <c:layout>
        <c:manualLayout>
          <c:xMode val="edge"/>
          <c:yMode val="edge"/>
          <c:x val="0.0205"/>
          <c:y val="0.13625"/>
          <c:w val="0.95625"/>
          <c:h val="0.70925"/>
        </c:manualLayout>
      </c:layout>
      <c:bar3DChart>
        <c:barDir val="col"/>
        <c:grouping val="clustered"/>
        <c:varyColors val="0"/>
        <c:ser>
          <c:idx val="0"/>
          <c:order val="0"/>
          <c:tx>
            <c:strRef>
              <c:f>'GRF-04 Per_cápita_energía'!$C$33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Per_cápita_energía'!$B$34:$B$37</c:f>
              <c:strCache/>
            </c:strRef>
          </c:cat>
          <c:val>
            <c:numRef>
              <c:f>'GRF-04 Per_cápita_energía'!$C$34:$C$37</c:f>
              <c:numCache/>
            </c:numRef>
          </c:val>
          <c:shape val="cylinder"/>
        </c:ser>
        <c:ser>
          <c:idx val="1"/>
          <c:order val="1"/>
          <c:tx>
            <c:strRef>
              <c:f>'GRF-04 Per_cápita_energía'!$F$33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Per_cápita_energía'!$B$34:$B$37</c:f>
              <c:strCache/>
            </c:strRef>
          </c:cat>
          <c:val>
            <c:numRef>
              <c:f>'GRF-04 Per_cápita_energía'!$F$34:$F$37</c:f>
              <c:numCache/>
            </c:numRef>
          </c:val>
          <c:shape val="cylinder"/>
        </c:ser>
        <c:gapWidth val="75"/>
        <c:shape val="cylinder"/>
        <c:axId val="47150209"/>
        <c:axId val="21698698"/>
      </c:bar3DChart>
      <c:catAx>
        <c:axId val="47150209"/>
        <c:scaling>
          <c:orientation val="minMax"/>
        </c:scaling>
        <c:axPos val="b"/>
        <c:delete val="0"/>
        <c:numFmt formatCode="General" sourceLinked="0"/>
        <c:majorTickMark val="none"/>
        <c:minorTickMark val="none"/>
        <c:tickLblPos val="nextTo"/>
        <c:spPr>
          <a:ln w="3175">
            <a:solidFill>
              <a:srgbClr val="808080"/>
            </a:solidFill>
          </a:ln>
        </c:spPr>
        <c:crossAx val="21698698"/>
        <c:crosses val="autoZero"/>
        <c:auto val="1"/>
        <c:lblOffset val="100"/>
        <c:tickLblSkip val="1"/>
        <c:noMultiLvlLbl val="0"/>
      </c:catAx>
      <c:valAx>
        <c:axId val="216986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7150209"/>
        <c:crossesAt val="1"/>
        <c:crossBetween val="between"/>
        <c:dispUnits/>
      </c:valAx>
      <c:spPr>
        <a:noFill/>
        <a:ln>
          <a:noFill/>
        </a:ln>
      </c:spPr>
    </c:plotArea>
    <c:legend>
      <c:legendPos val="b"/>
      <c:layout>
        <c:manualLayout>
          <c:xMode val="edge"/>
          <c:yMode val="edge"/>
          <c:x val="0.1995"/>
          <c:y val="0.89575"/>
          <c:w val="0.5945"/>
          <c:h val="0.0827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residuos aprovechables</a:t>
            </a:r>
          </a:p>
        </c:rich>
      </c:tx>
      <c:layout>
        <c:manualLayout>
          <c:xMode val="factor"/>
          <c:yMode val="factor"/>
          <c:x val="-0.00425"/>
          <c:y val="-0.00775"/>
        </c:manualLayout>
      </c:layout>
      <c:spPr>
        <a:noFill/>
        <a:ln w="3175">
          <a:noFill/>
        </a:ln>
      </c:spPr>
    </c:title>
    <c:view3D>
      <c:rotX val="15"/>
      <c:hPercent val="35"/>
      <c:rotY val="20"/>
      <c:depthPercent val="100"/>
      <c:rAngAx val="1"/>
    </c:view3D>
    <c:plotArea>
      <c:layout>
        <c:manualLayout>
          <c:xMode val="edge"/>
          <c:yMode val="edge"/>
          <c:x val="0.0205"/>
          <c:y val="0.1475"/>
          <c:w val="0.95625"/>
          <c:h val="0.68575"/>
        </c:manualLayout>
      </c:layout>
      <c:bar3DChart>
        <c:barDir val="col"/>
        <c:grouping val="clustered"/>
        <c:varyColors val="0"/>
        <c:ser>
          <c:idx val="0"/>
          <c:order val="0"/>
          <c:tx>
            <c:strRef>
              <c:f>'GRF-05 Residuos'!$C$34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Residuos'!$C$35:$C$38</c:f>
              <c:numCache/>
            </c:numRef>
          </c:val>
          <c:shape val="cylinder"/>
        </c:ser>
        <c:ser>
          <c:idx val="1"/>
          <c:order val="1"/>
          <c:tx>
            <c:strRef>
              <c:f>'GRF-05 Residuos'!$F$34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Residuos'!$F$35:$F$38</c:f>
              <c:numCache/>
            </c:numRef>
          </c:val>
          <c:shape val="cylinder"/>
        </c:ser>
        <c:gapWidth val="75"/>
        <c:shape val="cylinder"/>
        <c:axId val="61070555"/>
        <c:axId val="12764084"/>
      </c:bar3DChart>
      <c:catAx>
        <c:axId val="61070555"/>
        <c:scaling>
          <c:orientation val="minMax"/>
        </c:scaling>
        <c:axPos val="b"/>
        <c:delete val="0"/>
        <c:numFmt formatCode="General" sourceLinked="0"/>
        <c:majorTickMark val="none"/>
        <c:minorTickMark val="none"/>
        <c:tickLblPos val="nextTo"/>
        <c:spPr>
          <a:ln w="3175">
            <a:solidFill>
              <a:srgbClr val="808080"/>
            </a:solidFill>
          </a:ln>
        </c:spPr>
        <c:crossAx val="12764084"/>
        <c:crosses val="autoZero"/>
        <c:auto val="1"/>
        <c:lblOffset val="100"/>
        <c:tickLblSkip val="1"/>
        <c:noMultiLvlLbl val="0"/>
      </c:catAx>
      <c:valAx>
        <c:axId val="12764084"/>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61070555"/>
        <c:crossesAt val="1"/>
        <c:crossBetween val="between"/>
        <c:dispUnits/>
      </c:valAx>
      <c:spPr>
        <a:noFill/>
        <a:ln>
          <a:noFill/>
        </a:ln>
      </c:spPr>
    </c:plotArea>
    <c:legend>
      <c:legendPos val="b"/>
      <c:layout>
        <c:manualLayout>
          <c:xMode val="edge"/>
          <c:yMode val="edge"/>
          <c:x val="0.2"/>
          <c:y val="0.88725"/>
          <c:w val="0.59575"/>
          <c:h val="0.0895"/>
        </c:manualLayout>
      </c:layout>
      <c:overlay val="0"/>
      <c:spPr>
        <a:noFill/>
        <a:ln w="3175">
          <a:noFill/>
        </a:ln>
      </c:sp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487400"/>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1038225</xdr:colOff>
      <xdr:row>32</xdr:row>
      <xdr:rowOff>209550</xdr:rowOff>
    </xdr:from>
    <xdr:to>
      <xdr:col>12</xdr:col>
      <xdr:colOff>171450</xdr:colOff>
      <xdr:row>38</xdr:row>
      <xdr:rowOff>457200</xdr:rowOff>
    </xdr:to>
    <xdr:graphicFrame>
      <xdr:nvGraphicFramePr>
        <xdr:cNvPr id="2" name="3 Gráfico"/>
        <xdr:cNvGraphicFramePr/>
      </xdr:nvGraphicFramePr>
      <xdr:xfrm>
        <a:off x="9172575" y="11277600"/>
        <a:ext cx="4562475" cy="2667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990600</xdr:colOff>
      <xdr:row>32</xdr:row>
      <xdr:rowOff>171450</xdr:rowOff>
    </xdr:from>
    <xdr:to>
      <xdr:col>12</xdr:col>
      <xdr:colOff>123825</xdr:colOff>
      <xdr:row>38</xdr:row>
      <xdr:rowOff>323850</xdr:rowOff>
    </xdr:to>
    <xdr:graphicFrame>
      <xdr:nvGraphicFramePr>
        <xdr:cNvPr id="2" name="2 Gráfico"/>
        <xdr:cNvGraphicFramePr/>
      </xdr:nvGraphicFramePr>
      <xdr:xfrm>
        <a:off x="9124950" y="11572875"/>
        <a:ext cx="4562475" cy="25336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914400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09675" cy="838200"/>
        </a:xfrm>
        <a:prstGeom prst="rect">
          <a:avLst/>
        </a:prstGeom>
        <a:noFill/>
        <a:ln w="9525" cmpd="sng">
          <a:noFill/>
        </a:ln>
      </xdr:spPr>
    </xdr:pic>
    <xdr:clientData/>
  </xdr:twoCellAnchor>
  <xdr:twoCellAnchor>
    <xdr:from>
      <xdr:col>7</xdr:col>
      <xdr:colOff>476250</xdr:colOff>
      <xdr:row>32</xdr:row>
      <xdr:rowOff>57150</xdr:rowOff>
    </xdr:from>
    <xdr:to>
      <xdr:col>11</xdr:col>
      <xdr:colOff>390525</xdr:colOff>
      <xdr:row>40</xdr:row>
      <xdr:rowOff>9525</xdr:rowOff>
    </xdr:to>
    <xdr:graphicFrame>
      <xdr:nvGraphicFramePr>
        <xdr:cNvPr id="2" name="4 Gráfico"/>
        <xdr:cNvGraphicFramePr/>
      </xdr:nvGraphicFramePr>
      <xdr:xfrm>
        <a:off x="8610600" y="10401300"/>
        <a:ext cx="457200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990600</xdr:colOff>
      <xdr:row>32</xdr:row>
      <xdr:rowOff>171450</xdr:rowOff>
    </xdr:from>
    <xdr:to>
      <xdr:col>12</xdr:col>
      <xdr:colOff>123825</xdr:colOff>
      <xdr:row>38</xdr:row>
      <xdr:rowOff>323850</xdr:rowOff>
    </xdr:to>
    <xdr:graphicFrame>
      <xdr:nvGraphicFramePr>
        <xdr:cNvPr id="2" name="2 Gráfico"/>
        <xdr:cNvGraphicFramePr/>
      </xdr:nvGraphicFramePr>
      <xdr:xfrm>
        <a:off x="9124950" y="10896600"/>
        <a:ext cx="4562475" cy="2533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1">
      <selection activeCell="A64" sqref="A64"/>
    </sheetView>
  </sheetViews>
  <sheetFormatPr defaultColWidth="11.421875" defaultRowHeight="12.75"/>
  <cols>
    <col min="1" max="1" width="51.421875" style="61" customWidth="1"/>
  </cols>
  <sheetData>
    <row r="1" ht="15" customHeight="1">
      <c r="A1" s="2" t="s">
        <v>3</v>
      </c>
    </row>
    <row r="2" ht="15" customHeight="1">
      <c r="A2" s="61" t="s">
        <v>5</v>
      </c>
    </row>
    <row r="3" ht="15" customHeight="1">
      <c r="A3" s="61" t="s">
        <v>6</v>
      </c>
    </row>
    <row r="4" ht="15" customHeight="1">
      <c r="A4" s="61" t="s">
        <v>8</v>
      </c>
    </row>
    <row r="5" ht="15" customHeight="1">
      <c r="A5" s="2" t="s">
        <v>9</v>
      </c>
    </row>
    <row r="6" ht="15" customHeight="1">
      <c r="A6" s="61" t="s">
        <v>14</v>
      </c>
    </row>
    <row r="7" ht="15" customHeight="1">
      <c r="A7" s="61" t="s">
        <v>16</v>
      </c>
    </row>
    <row r="8" ht="15" customHeight="1">
      <c r="A8" s="61" t="s">
        <v>19</v>
      </c>
    </row>
    <row r="9" ht="15" customHeight="1">
      <c r="A9" s="2" t="s">
        <v>20</v>
      </c>
    </row>
    <row r="10" ht="15" customHeight="1">
      <c r="A10" s="61" t="s">
        <v>23</v>
      </c>
    </row>
    <row r="11" ht="15" customHeight="1">
      <c r="A11" s="61" t="s">
        <v>25</v>
      </c>
    </row>
    <row r="12" ht="15" customHeight="1">
      <c r="A12" s="61" t="s">
        <v>140</v>
      </c>
    </row>
    <row r="13" ht="15" customHeight="1">
      <c r="A13" s="61" t="s">
        <v>32</v>
      </c>
    </row>
    <row r="14" ht="15" customHeight="1">
      <c r="A14" s="61" t="s">
        <v>33</v>
      </c>
    </row>
    <row r="15" ht="15" customHeight="1">
      <c r="A15" s="2" t="s">
        <v>37</v>
      </c>
    </row>
    <row r="16" ht="15" customHeight="1">
      <c r="A16" s="61" t="s">
        <v>43</v>
      </c>
    </row>
    <row r="17" ht="15" customHeight="1">
      <c r="A17" s="61" t="s">
        <v>122</v>
      </c>
    </row>
    <row r="18" ht="15" customHeight="1">
      <c r="A18" s="61" t="s">
        <v>13</v>
      </c>
    </row>
    <row r="19" ht="15" customHeight="1">
      <c r="A19" s="61" t="s">
        <v>141</v>
      </c>
    </row>
    <row r="20" ht="15" customHeight="1"/>
    <row r="21" ht="15" customHeight="1">
      <c r="A21" s="2" t="s">
        <v>46</v>
      </c>
    </row>
    <row r="22" ht="15" customHeight="1">
      <c r="A22" s="25" t="s">
        <v>54</v>
      </c>
    </row>
    <row r="23" ht="15" customHeight="1">
      <c r="A23" s="25" t="s">
        <v>60</v>
      </c>
    </row>
    <row r="24" ht="15" customHeight="1">
      <c r="A24" s="25" t="s">
        <v>62</v>
      </c>
    </row>
    <row r="25" ht="15" customHeight="1">
      <c r="A25" s="25" t="s">
        <v>67</v>
      </c>
    </row>
    <row r="26" ht="15" customHeight="1">
      <c r="A26" s="25" t="s">
        <v>125</v>
      </c>
    </row>
    <row r="27" ht="15" customHeight="1">
      <c r="A27" s="25" t="s">
        <v>69</v>
      </c>
    </row>
    <row r="28" ht="15" customHeight="1">
      <c r="A28" s="25" t="s">
        <v>71</v>
      </c>
    </row>
    <row r="29" ht="15" customHeight="1">
      <c r="A29" s="25" t="s">
        <v>127</v>
      </c>
    </row>
    <row r="30" ht="15" customHeight="1">
      <c r="A30" s="25" t="s">
        <v>11</v>
      </c>
    </row>
    <row r="31" ht="15" customHeight="1">
      <c r="A31" s="25" t="s">
        <v>74</v>
      </c>
    </row>
    <row r="32" ht="15" customHeight="1">
      <c r="A32" s="25" t="s">
        <v>79</v>
      </c>
    </row>
    <row r="33" ht="15" customHeight="1">
      <c r="A33" s="25" t="s">
        <v>80</v>
      </c>
    </row>
    <row r="34" ht="15" customHeight="1">
      <c r="A34" s="25" t="s">
        <v>129</v>
      </c>
    </row>
    <row r="35" ht="15" customHeight="1">
      <c r="A35" s="25" t="s">
        <v>131</v>
      </c>
    </row>
    <row r="36" ht="15" customHeight="1">
      <c r="A36" s="2" t="s">
        <v>133</v>
      </c>
    </row>
    <row r="37" ht="15" customHeight="1">
      <c r="A37" s="57" t="s">
        <v>135</v>
      </c>
    </row>
    <row r="38" ht="15" customHeight="1">
      <c r="A38" s="57" t="s">
        <v>18</v>
      </c>
    </row>
    <row r="39" ht="15" customHeight="1">
      <c r="A39" s="57" t="s">
        <v>136</v>
      </c>
    </row>
    <row r="40" ht="15" customHeight="1">
      <c r="A40" s="57" t="s">
        <v>81</v>
      </c>
    </row>
    <row r="41" ht="15" customHeight="1">
      <c r="A41" s="57" t="s">
        <v>142</v>
      </c>
    </row>
    <row r="42" ht="12.75">
      <c r="A42" s="89" t="s">
        <v>143</v>
      </c>
    </row>
    <row r="43" ht="12.75">
      <c r="A43" s="61" t="s">
        <v>137</v>
      </c>
    </row>
    <row r="44" ht="12.75">
      <c r="A44" s="61" t="s">
        <v>144</v>
      </c>
    </row>
    <row r="45" ht="12.75">
      <c r="A45" s="2" t="s">
        <v>145</v>
      </c>
    </row>
    <row r="46" ht="12.75">
      <c r="A46" s="61" t="s">
        <v>117</v>
      </c>
    </row>
    <row r="47" ht="12.75">
      <c r="A47" s="61" t="s">
        <v>45</v>
      </c>
    </row>
    <row r="48" ht="12.75">
      <c r="A48" s="61" t="s">
        <v>44</v>
      </c>
    </row>
    <row r="49" ht="12.75">
      <c r="A49" s="61" t="s">
        <v>146</v>
      </c>
    </row>
    <row r="50" ht="12.75">
      <c r="A50" s="61" t="s">
        <v>147</v>
      </c>
    </row>
    <row r="51" ht="12.75">
      <c r="A51" s="61" t="s">
        <v>148</v>
      </c>
    </row>
    <row r="52" ht="12.75">
      <c r="A52" s="61" t="s">
        <v>149</v>
      </c>
    </row>
    <row r="53" ht="12.75">
      <c r="A53" s="61" t="s">
        <v>150</v>
      </c>
    </row>
    <row r="54" ht="12.75">
      <c r="A54" s="61" t="s">
        <v>151</v>
      </c>
    </row>
    <row r="55" ht="12.75">
      <c r="A55" s="61" t="s">
        <v>152</v>
      </c>
    </row>
    <row r="56" ht="12.75">
      <c r="A56" s="2" t="s">
        <v>138</v>
      </c>
    </row>
    <row r="57" ht="25.5">
      <c r="A57" s="61" t="s">
        <v>83</v>
      </c>
    </row>
    <row r="58" ht="25.5">
      <c r="A58" s="61" t="s">
        <v>84</v>
      </c>
    </row>
    <row r="59" ht="25.5">
      <c r="A59" s="61" t="s">
        <v>153</v>
      </c>
    </row>
    <row r="60" ht="12.75">
      <c r="A60" s="61" t="s">
        <v>91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27">
      <selection activeCell="F159" sqref="F15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212" t="s">
        <v>1</v>
      </c>
      <c r="L1" s="212"/>
      <c r="M1" s="212"/>
    </row>
    <row r="2" spans="1:15" ht="25.5" customHeight="1" thickBot="1">
      <c r="A2" s="210"/>
      <c r="B2" s="210"/>
      <c r="C2" s="211"/>
      <c r="D2" s="211"/>
      <c r="E2" s="211"/>
      <c r="F2" s="211"/>
      <c r="G2" s="211"/>
      <c r="H2" s="211"/>
      <c r="I2" s="211"/>
      <c r="J2" s="211"/>
      <c r="K2" s="213" t="s">
        <v>2</v>
      </c>
      <c r="L2" s="213"/>
      <c r="M2" s="213"/>
      <c r="O2" s="2" t="s">
        <v>3</v>
      </c>
    </row>
    <row r="3" spans="1:15" ht="25.5" customHeight="1" thickBot="1">
      <c r="A3" s="210"/>
      <c r="B3" s="210"/>
      <c r="C3" s="211"/>
      <c r="D3" s="211"/>
      <c r="E3" s="211"/>
      <c r="F3" s="211"/>
      <c r="G3" s="211"/>
      <c r="H3" s="211"/>
      <c r="I3" s="211"/>
      <c r="J3" s="211"/>
      <c r="K3" s="213" t="s">
        <v>4</v>
      </c>
      <c r="L3" s="213"/>
      <c r="M3" s="213"/>
      <c r="O3" s="97" t="s">
        <v>5</v>
      </c>
    </row>
    <row r="4" spans="1:15" ht="14.25" customHeight="1" thickBot="1">
      <c r="A4" s="4"/>
      <c r="B4" s="5"/>
      <c r="C4" s="6"/>
      <c r="D4" s="6"/>
      <c r="E4" s="6"/>
      <c r="F4" s="6"/>
      <c r="G4" s="6"/>
      <c r="H4" s="6"/>
      <c r="I4" s="6"/>
      <c r="J4" s="6"/>
      <c r="K4" s="7"/>
      <c r="L4" s="7"/>
      <c r="M4" s="8"/>
      <c r="O4" s="97" t="s">
        <v>6</v>
      </c>
    </row>
    <row r="5" spans="1:15" ht="13.5" thickBot="1">
      <c r="A5" s="207" t="s">
        <v>7</v>
      </c>
      <c r="B5" s="208"/>
      <c r="C5" s="208"/>
      <c r="D5" s="208"/>
      <c r="E5" s="208"/>
      <c r="F5" s="208"/>
      <c r="G5" s="208"/>
      <c r="H5" s="208"/>
      <c r="I5" s="208"/>
      <c r="J5" s="208"/>
      <c r="K5" s="208"/>
      <c r="L5" s="208"/>
      <c r="M5" s="209"/>
      <c r="O5" s="97"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127</v>
      </c>
      <c r="D7" s="215"/>
      <c r="E7" s="215"/>
      <c r="F7" s="215"/>
      <c r="G7" s="215"/>
      <c r="H7" s="216"/>
      <c r="I7" s="202" t="s">
        <v>12</v>
      </c>
      <c r="J7" s="217"/>
      <c r="K7" s="203"/>
      <c r="L7" s="218" t="s">
        <v>13</v>
      </c>
      <c r="M7" s="219"/>
      <c r="O7" s="97" t="s">
        <v>14</v>
      </c>
    </row>
    <row r="8" spans="1:15" ht="54.75" customHeight="1" thickBot="1">
      <c r="A8" s="202" t="s">
        <v>15</v>
      </c>
      <c r="B8" s="203"/>
      <c r="C8" s="214" t="s">
        <v>198</v>
      </c>
      <c r="D8" s="215"/>
      <c r="E8" s="215"/>
      <c r="F8" s="215"/>
      <c r="G8" s="215"/>
      <c r="H8" s="215"/>
      <c r="I8" s="215"/>
      <c r="J8" s="215"/>
      <c r="K8" s="215"/>
      <c r="L8" s="215"/>
      <c r="M8" s="216"/>
      <c r="O8" s="97" t="s">
        <v>16</v>
      </c>
    </row>
    <row r="9" spans="1:16" ht="30" customHeight="1" thickBot="1">
      <c r="A9" s="202" t="s">
        <v>17</v>
      </c>
      <c r="B9" s="203"/>
      <c r="C9" s="204" t="s">
        <v>18</v>
      </c>
      <c r="D9" s="205"/>
      <c r="E9" s="205"/>
      <c r="F9" s="205"/>
      <c r="G9" s="205"/>
      <c r="H9" s="205"/>
      <c r="I9" s="205"/>
      <c r="J9" s="205"/>
      <c r="K9" s="205"/>
      <c r="L9" s="205"/>
      <c r="M9" s="206"/>
      <c r="O9" s="97" t="s">
        <v>19</v>
      </c>
      <c r="P9" s="12"/>
    </row>
    <row r="10" spans="1:15" ht="13.5" thickBot="1">
      <c r="A10" s="13"/>
      <c r="B10" s="97"/>
      <c r="C10" s="97"/>
      <c r="D10" s="97"/>
      <c r="E10" s="97"/>
      <c r="F10" s="97"/>
      <c r="G10" s="97"/>
      <c r="H10" s="97"/>
      <c r="I10" s="97"/>
      <c r="J10" s="97"/>
      <c r="K10" s="97"/>
      <c r="L10" s="97"/>
      <c r="M10" s="14"/>
      <c r="O10" s="2" t="s">
        <v>20</v>
      </c>
    </row>
    <row r="11" spans="1:15" ht="30" customHeight="1" thickBot="1">
      <c r="A11" s="202" t="s">
        <v>21</v>
      </c>
      <c r="B11" s="203"/>
      <c r="C11" s="220" t="s">
        <v>199</v>
      </c>
      <c r="D11" s="221"/>
      <c r="E11" s="221"/>
      <c r="F11" s="221"/>
      <c r="G11" s="221"/>
      <c r="H11" s="221"/>
      <c r="I11" s="221"/>
      <c r="J11" s="221"/>
      <c r="K11" s="15" t="s">
        <v>22</v>
      </c>
      <c r="L11" s="222" t="s">
        <v>200</v>
      </c>
      <c r="M11" s="223"/>
      <c r="O11" s="97" t="s">
        <v>23</v>
      </c>
    </row>
    <row r="12" spans="1:15" ht="30" customHeight="1" thickBot="1">
      <c r="A12" s="202" t="s">
        <v>24</v>
      </c>
      <c r="B12" s="203"/>
      <c r="C12" s="214" t="s">
        <v>201</v>
      </c>
      <c r="D12" s="215"/>
      <c r="E12" s="215"/>
      <c r="F12" s="215"/>
      <c r="G12" s="215"/>
      <c r="H12" s="215"/>
      <c r="I12" s="215"/>
      <c r="J12" s="215"/>
      <c r="K12" s="215"/>
      <c r="L12" s="215"/>
      <c r="M12" s="216"/>
      <c r="O12" s="97" t="s">
        <v>25</v>
      </c>
    </row>
    <row r="13" spans="1:15" ht="30" customHeight="1" thickBot="1">
      <c r="A13" s="202" t="s">
        <v>26</v>
      </c>
      <c r="B13" s="203"/>
      <c r="C13" s="214" t="s">
        <v>202</v>
      </c>
      <c r="D13" s="215"/>
      <c r="E13" s="215"/>
      <c r="F13" s="215"/>
      <c r="G13" s="215"/>
      <c r="H13" s="215"/>
      <c r="I13" s="215"/>
      <c r="J13" s="215"/>
      <c r="K13" s="215"/>
      <c r="L13" s="215"/>
      <c r="M13" s="216"/>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203</v>
      </c>
      <c r="D15" s="215"/>
      <c r="E15" s="215"/>
      <c r="F15" s="215"/>
      <c r="G15" s="215"/>
      <c r="H15" s="215"/>
      <c r="I15" s="215"/>
      <c r="J15" s="215"/>
      <c r="K15" s="215"/>
      <c r="L15" s="215"/>
      <c r="M15" s="216"/>
      <c r="O15" s="97" t="s">
        <v>32</v>
      </c>
    </row>
    <row r="16" spans="1:15" ht="13.5" thickBot="1">
      <c r="A16" s="13"/>
      <c r="B16" s="97"/>
      <c r="C16" s="97"/>
      <c r="D16" s="97"/>
      <c r="E16" s="97"/>
      <c r="F16" s="97"/>
      <c r="G16" s="97"/>
      <c r="H16" s="97"/>
      <c r="I16" s="97"/>
      <c r="J16" s="97"/>
      <c r="K16" s="97"/>
      <c r="L16" s="97"/>
      <c r="M16" s="14"/>
      <c r="O16" s="97"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44"/>
      <c r="D18" s="245"/>
      <c r="E18" s="16" t="s">
        <v>38</v>
      </c>
      <c r="F18" s="202" t="s">
        <v>39</v>
      </c>
      <c r="G18" s="217"/>
      <c r="H18" s="203"/>
      <c r="I18" s="17" t="s">
        <v>40</v>
      </c>
      <c r="J18" s="202" t="s">
        <v>204</v>
      </c>
      <c r="K18" s="217"/>
      <c r="L18" s="203"/>
      <c r="M18" s="16" t="s">
        <v>42</v>
      </c>
      <c r="O18" s="97" t="s">
        <v>43</v>
      </c>
    </row>
    <row r="19" spans="1:15" ht="30" customHeight="1" thickBot="1">
      <c r="A19" s="224" t="s">
        <v>205</v>
      </c>
      <c r="B19" s="225"/>
      <c r="C19" s="230" t="s">
        <v>45</v>
      </c>
      <c r="D19" s="231"/>
      <c r="E19" s="19">
        <v>1</v>
      </c>
      <c r="F19" s="236" t="s">
        <v>209</v>
      </c>
      <c r="G19" s="237"/>
      <c r="H19" s="238"/>
      <c r="I19" s="99" t="s">
        <v>45</v>
      </c>
      <c r="J19" s="239" t="s">
        <v>206</v>
      </c>
      <c r="K19" s="240"/>
      <c r="L19" s="241"/>
      <c r="M19" s="19" t="s">
        <v>27</v>
      </c>
      <c r="O19" s="97" t="s">
        <v>122</v>
      </c>
    </row>
    <row r="20" spans="1:15" ht="30" customHeight="1" thickBot="1">
      <c r="A20" s="226"/>
      <c r="B20" s="227"/>
      <c r="C20" s="232"/>
      <c r="D20" s="233"/>
      <c r="E20" s="19"/>
      <c r="F20" s="236"/>
      <c r="G20" s="237"/>
      <c r="H20" s="238"/>
      <c r="I20" s="99"/>
      <c r="J20" s="239"/>
      <c r="K20" s="240"/>
      <c r="L20" s="241"/>
      <c r="M20" s="19"/>
      <c r="O20" s="97" t="s">
        <v>13</v>
      </c>
    </row>
    <row r="21" spans="1:15" ht="30" customHeight="1" thickBot="1">
      <c r="A21" s="226"/>
      <c r="B21" s="227"/>
      <c r="C21" s="232"/>
      <c r="D21" s="233"/>
      <c r="E21" s="19"/>
      <c r="F21" s="236"/>
      <c r="G21" s="237"/>
      <c r="H21" s="238"/>
      <c r="I21" s="99"/>
      <c r="J21" s="239"/>
      <c r="K21" s="240"/>
      <c r="L21" s="241"/>
      <c r="M21" s="19"/>
      <c r="O21" s="97" t="s">
        <v>141</v>
      </c>
    </row>
    <row r="22" spans="1:15" ht="30" customHeight="1" thickBot="1">
      <c r="A22" s="228"/>
      <c r="B22" s="229"/>
      <c r="C22" s="234"/>
      <c r="D22" s="235"/>
      <c r="E22" s="19"/>
      <c r="F22" s="236"/>
      <c r="G22" s="237"/>
      <c r="H22" s="238"/>
      <c r="I22" s="99"/>
      <c r="J22" s="239"/>
      <c r="K22" s="240"/>
      <c r="L22" s="241"/>
      <c r="M22" s="19"/>
      <c r="O22" s="97"/>
    </row>
    <row r="23" spans="1:40" ht="13.5" thickBot="1">
      <c r="A23" s="13"/>
      <c r="B23" s="97"/>
      <c r="C23" s="97"/>
      <c r="D23" s="97"/>
      <c r="E23" s="97"/>
      <c r="F23" s="97"/>
      <c r="G23" s="97"/>
      <c r="H23" s="97"/>
      <c r="I23" s="97"/>
      <c r="J23" s="97"/>
      <c r="K23" s="97"/>
      <c r="L23" s="97"/>
      <c r="M23" s="14"/>
      <c r="O23" s="2" t="s">
        <v>46</v>
      </c>
      <c r="AN23" s="1">
        <v>2002</v>
      </c>
    </row>
    <row r="24" spans="1:40" ht="45.75" customHeight="1" thickBot="1">
      <c r="A24" s="16" t="s">
        <v>47</v>
      </c>
      <c r="B24" s="95" t="s">
        <v>8</v>
      </c>
      <c r="C24" s="21" t="s">
        <v>48</v>
      </c>
      <c r="D24" s="95" t="s">
        <v>19</v>
      </c>
      <c r="E24" s="16" t="s">
        <v>49</v>
      </c>
      <c r="F24" s="22">
        <v>1</v>
      </c>
      <c r="G24" s="16" t="s">
        <v>207</v>
      </c>
      <c r="H24" s="23" t="s">
        <v>51</v>
      </c>
      <c r="I24" s="16" t="s">
        <v>52</v>
      </c>
      <c r="J24" s="23" t="s">
        <v>51</v>
      </c>
      <c r="K24" s="16" t="s">
        <v>53</v>
      </c>
      <c r="L24" s="249" t="s">
        <v>51</v>
      </c>
      <c r="M24" s="250"/>
      <c r="O24" s="75" t="s">
        <v>54</v>
      </c>
      <c r="AN24" s="1">
        <f>AN23+1</f>
        <v>2003</v>
      </c>
    </row>
    <row r="25" spans="1:15" ht="16.5" customHeight="1" thickBot="1">
      <c r="A25" s="251" t="s">
        <v>55</v>
      </c>
      <c r="B25" s="253" t="s">
        <v>27</v>
      </c>
      <c r="C25" s="251" t="s">
        <v>56</v>
      </c>
      <c r="D25" s="253" t="s">
        <v>27</v>
      </c>
      <c r="E25" s="251" t="s">
        <v>57</v>
      </c>
      <c r="F25" s="26" t="s">
        <v>58</v>
      </c>
      <c r="G25" s="27">
        <v>2016</v>
      </c>
      <c r="H25" s="27">
        <v>2017</v>
      </c>
      <c r="I25" s="27">
        <v>2018</v>
      </c>
      <c r="J25" s="27">
        <v>2019</v>
      </c>
      <c r="K25" s="27">
        <v>2020</v>
      </c>
      <c r="L25" s="247" t="s">
        <v>208</v>
      </c>
      <c r="M25" s="248"/>
      <c r="O25" s="75" t="s">
        <v>60</v>
      </c>
    </row>
    <row r="26" spans="1:15" ht="30" customHeight="1" thickBot="1">
      <c r="A26" s="252"/>
      <c r="B26" s="254"/>
      <c r="C26" s="252"/>
      <c r="D26" s="254"/>
      <c r="E26" s="255"/>
      <c r="F26" s="28" t="s">
        <v>61</v>
      </c>
      <c r="G26" s="23" t="s">
        <v>51</v>
      </c>
      <c r="H26" s="23" t="s">
        <v>51</v>
      </c>
      <c r="I26" s="23" t="s">
        <v>51</v>
      </c>
      <c r="J26" s="23"/>
      <c r="K26" s="100"/>
      <c r="L26" s="249"/>
      <c r="M26" s="250"/>
      <c r="O26" s="75" t="s">
        <v>62</v>
      </c>
    </row>
    <row r="27" spans="1:15" ht="30" customHeight="1" thickBot="1">
      <c r="A27" s="30"/>
      <c r="B27" s="31"/>
      <c r="C27" s="32"/>
      <c r="D27" s="32"/>
      <c r="E27" s="252"/>
      <c r="F27" s="33" t="s">
        <v>63</v>
      </c>
      <c r="G27" s="23" t="s">
        <v>51</v>
      </c>
      <c r="H27" s="23" t="s">
        <v>51</v>
      </c>
      <c r="I27" s="23" t="s">
        <v>51</v>
      </c>
      <c r="J27" s="23"/>
      <c r="K27" s="23"/>
      <c r="L27" s="249"/>
      <c r="M27" s="250"/>
      <c r="O27" s="76" t="s">
        <v>67</v>
      </c>
    </row>
    <row r="28" spans="1:40" ht="13.5" thickBot="1">
      <c r="A28" s="13"/>
      <c r="B28" s="97"/>
      <c r="C28" s="97"/>
      <c r="D28" s="97"/>
      <c r="E28" s="97"/>
      <c r="F28" s="97"/>
      <c r="G28" s="97"/>
      <c r="H28" s="97"/>
      <c r="I28" s="97"/>
      <c r="J28" s="97"/>
      <c r="K28" s="97"/>
      <c r="L28" s="97"/>
      <c r="M28" s="14"/>
      <c r="O28" s="75" t="s">
        <v>125</v>
      </c>
      <c r="AN28" s="1" t="e">
        <f>#REF!+1</f>
        <v>#REF!</v>
      </c>
    </row>
    <row r="29" spans="1:40" ht="24.75" customHeight="1" thickBot="1">
      <c r="A29" s="242" t="s">
        <v>64</v>
      </c>
      <c r="B29" s="246"/>
      <c r="C29" s="243"/>
      <c r="D29" s="260" t="s">
        <v>65</v>
      </c>
      <c r="E29" s="261"/>
      <c r="F29" s="117">
        <v>0.9</v>
      </c>
      <c r="G29" s="77" t="s">
        <v>66</v>
      </c>
      <c r="H29" s="116">
        <v>1</v>
      </c>
      <c r="I29" s="262" t="s">
        <v>126</v>
      </c>
      <c r="J29" s="263"/>
      <c r="K29" s="78"/>
      <c r="L29" s="264"/>
      <c r="M29" s="231"/>
      <c r="O29" s="75" t="s">
        <v>69</v>
      </c>
      <c r="AN29" s="1" t="e">
        <f>AN28+1</f>
        <v>#REF!</v>
      </c>
    </row>
    <row r="30" spans="1:40" ht="24.75" customHeight="1" thickBot="1">
      <c r="A30" s="256"/>
      <c r="B30" s="257"/>
      <c r="C30" s="258"/>
      <c r="D30" s="267" t="s">
        <v>68</v>
      </c>
      <c r="E30" s="268"/>
      <c r="F30" s="119">
        <v>0.51</v>
      </c>
      <c r="G30" s="40" t="s">
        <v>66</v>
      </c>
      <c r="H30" s="118">
        <v>0.89</v>
      </c>
      <c r="I30" s="101"/>
      <c r="J30" s="102"/>
      <c r="K30" s="102"/>
      <c r="L30" s="265"/>
      <c r="M30" s="233"/>
      <c r="O30" s="75" t="s">
        <v>71</v>
      </c>
      <c r="AN30" s="1" t="e">
        <f>#REF!+1</f>
        <v>#REF!</v>
      </c>
    </row>
    <row r="31" spans="1:40" ht="24.75" customHeight="1" thickBot="1">
      <c r="A31" s="244"/>
      <c r="B31" s="259"/>
      <c r="C31" s="245"/>
      <c r="D31" s="269" t="s">
        <v>70</v>
      </c>
      <c r="E31" s="270"/>
      <c r="F31" s="120">
        <v>0.01</v>
      </c>
      <c r="G31" s="98" t="s">
        <v>66</v>
      </c>
      <c r="H31" s="121">
        <v>0.5</v>
      </c>
      <c r="I31" s="103"/>
      <c r="J31" s="104"/>
      <c r="K31" s="104"/>
      <c r="L31" s="266"/>
      <c r="M31" s="235"/>
      <c r="O31" s="75" t="s">
        <v>127</v>
      </c>
      <c r="AN31" s="1" t="e">
        <f>#REF!+1</f>
        <v>#REF!</v>
      </c>
    </row>
    <row r="32" spans="1:40" ht="13.5" thickBot="1">
      <c r="A32" s="13"/>
      <c r="B32" s="97"/>
      <c r="C32" s="97"/>
      <c r="D32" s="97"/>
      <c r="E32" s="97"/>
      <c r="F32" s="97"/>
      <c r="G32" s="97"/>
      <c r="H32" s="97"/>
      <c r="I32" s="97"/>
      <c r="J32" s="97"/>
      <c r="K32" s="97"/>
      <c r="L32" s="97"/>
      <c r="M32" s="14"/>
      <c r="O32" s="75" t="s">
        <v>11</v>
      </c>
      <c r="AN32" s="1" t="e">
        <f>#REF!+1</f>
        <v>#REF!</v>
      </c>
    </row>
    <row r="33" spans="1:40" ht="13.5" customHeight="1" thickBot="1">
      <c r="A33" s="207" t="s">
        <v>73</v>
      </c>
      <c r="B33" s="208"/>
      <c r="C33" s="208"/>
      <c r="D33" s="208"/>
      <c r="E33" s="208"/>
      <c r="F33" s="208"/>
      <c r="G33" s="208"/>
      <c r="H33" s="208"/>
      <c r="I33" s="208"/>
      <c r="J33" s="208"/>
      <c r="K33" s="208"/>
      <c r="L33" s="208"/>
      <c r="M33" s="209"/>
      <c r="O33" s="75" t="s">
        <v>74</v>
      </c>
      <c r="AN33" s="1" t="e">
        <f>AN32+1</f>
        <v>#REF!</v>
      </c>
    </row>
    <row r="34" spans="1:40" ht="13.5" thickBot="1">
      <c r="A34" s="13"/>
      <c r="B34" s="97"/>
      <c r="C34" s="97"/>
      <c r="D34" s="97"/>
      <c r="E34" s="97"/>
      <c r="F34" s="97"/>
      <c r="G34" s="97"/>
      <c r="H34" s="97"/>
      <c r="I34" s="97"/>
      <c r="J34" s="97"/>
      <c r="K34" s="97"/>
      <c r="L34" s="97"/>
      <c r="M34" s="14"/>
      <c r="O34" s="75" t="s">
        <v>79</v>
      </c>
      <c r="AN34" s="1" t="e">
        <f>AN33+1</f>
        <v>#REF!</v>
      </c>
    </row>
    <row r="35" spans="1:38" ht="71.25" customHeight="1" thickBot="1">
      <c r="A35" s="42"/>
      <c r="B35" s="155" t="s">
        <v>75</v>
      </c>
      <c r="C35" s="156" t="s">
        <v>76</v>
      </c>
      <c r="D35" s="156" t="str">
        <f>F19</f>
        <v>No. de actividades realizadas en el periodo</v>
      </c>
      <c r="E35" s="156">
        <f>F20</f>
        <v>0</v>
      </c>
      <c r="F35" s="156">
        <f>F21</f>
        <v>0</v>
      </c>
      <c r="G35" s="156">
        <f>F22</f>
        <v>0</v>
      </c>
      <c r="H35" s="157" t="s">
        <v>77</v>
      </c>
      <c r="I35" s="158" t="s">
        <v>78</v>
      </c>
      <c r="J35" s="97"/>
      <c r="K35" s="97"/>
      <c r="L35" s="97"/>
      <c r="M35" s="52"/>
      <c r="O35" s="75" t="s">
        <v>80</v>
      </c>
      <c r="AI35"/>
      <c r="AL35" s="1"/>
    </row>
    <row r="36" spans="1:38" ht="27" customHeight="1">
      <c r="A36" s="42"/>
      <c r="B36" s="105" t="s">
        <v>128</v>
      </c>
      <c r="C36" s="144">
        <v>5</v>
      </c>
      <c r="D36" s="106">
        <v>5</v>
      </c>
      <c r="E36" s="106"/>
      <c r="F36" s="107"/>
      <c r="G36" s="107"/>
      <c r="H36" s="108">
        <f>+(C36/D36)</f>
        <v>1</v>
      </c>
      <c r="I36" s="109">
        <v>1</v>
      </c>
      <c r="J36" s="97"/>
      <c r="K36" s="97"/>
      <c r="L36" s="97"/>
      <c r="M36" s="52"/>
      <c r="O36" s="75" t="s">
        <v>129</v>
      </c>
      <c r="AI36"/>
      <c r="AL36" s="1"/>
    </row>
    <row r="37" spans="1:38" ht="27" customHeight="1">
      <c r="A37" s="42"/>
      <c r="B37" s="110" t="s">
        <v>130</v>
      </c>
      <c r="C37" s="159">
        <v>5</v>
      </c>
      <c r="D37" s="161">
        <v>5</v>
      </c>
      <c r="E37" s="111"/>
      <c r="F37" s="112"/>
      <c r="G37" s="112"/>
      <c r="H37" s="160">
        <f>+(C37/D37)</f>
        <v>1</v>
      </c>
      <c r="I37" s="162">
        <v>1</v>
      </c>
      <c r="J37" s="97"/>
      <c r="K37" s="97"/>
      <c r="L37" s="97"/>
      <c r="M37" s="52"/>
      <c r="O37" s="75" t="s">
        <v>131</v>
      </c>
      <c r="AI37"/>
      <c r="AL37" s="1"/>
    </row>
    <row r="38" spans="1:38" ht="27" customHeight="1">
      <c r="A38" s="42"/>
      <c r="B38" s="110" t="s">
        <v>132</v>
      </c>
      <c r="C38" s="159">
        <v>14</v>
      </c>
      <c r="D38" s="161">
        <v>14</v>
      </c>
      <c r="E38" s="111"/>
      <c r="F38" s="112"/>
      <c r="G38" s="112"/>
      <c r="H38" s="160">
        <f>+(C38/D38)</f>
        <v>1</v>
      </c>
      <c r="I38" s="162">
        <v>1</v>
      </c>
      <c r="J38" s="97"/>
      <c r="K38" s="97"/>
      <c r="L38" s="97"/>
      <c r="M38" s="52"/>
      <c r="O38" s="2" t="s">
        <v>133</v>
      </c>
      <c r="AI38"/>
      <c r="AL38" s="1"/>
    </row>
    <row r="39" spans="1:38" ht="27" customHeight="1" thickBot="1">
      <c r="A39" s="42"/>
      <c r="B39" s="113" t="s">
        <v>134</v>
      </c>
      <c r="C39" s="196">
        <v>13</v>
      </c>
      <c r="D39" s="197">
        <v>13</v>
      </c>
      <c r="E39" s="114"/>
      <c r="F39" s="115"/>
      <c r="G39" s="115"/>
      <c r="H39" s="163">
        <f>+(C39/D39)</f>
        <v>1</v>
      </c>
      <c r="I39" s="164">
        <v>1</v>
      </c>
      <c r="J39" s="97"/>
      <c r="K39" s="97"/>
      <c r="L39" s="97"/>
      <c r="M39" s="52"/>
      <c r="O39" s="57" t="s">
        <v>135</v>
      </c>
      <c r="AI39"/>
      <c r="AL39" s="1"/>
    </row>
    <row r="40" spans="1:16" ht="12.75">
      <c r="A40" s="13"/>
      <c r="B40" s="97"/>
      <c r="C40" s="97"/>
      <c r="D40" s="97"/>
      <c r="E40" s="97"/>
      <c r="F40" s="97"/>
      <c r="G40" s="97"/>
      <c r="H40" s="97"/>
      <c r="I40" s="97"/>
      <c r="J40" s="97"/>
      <c r="K40" s="97"/>
      <c r="L40" s="97"/>
      <c r="M40" s="14"/>
      <c r="N40" s="97"/>
      <c r="O40" s="57" t="s">
        <v>18</v>
      </c>
      <c r="P40" s="97"/>
    </row>
    <row r="41" spans="1:40" ht="12.75">
      <c r="A41" s="13"/>
      <c r="B41" s="97"/>
      <c r="C41" s="97"/>
      <c r="D41" s="97"/>
      <c r="E41" s="97"/>
      <c r="F41" s="97"/>
      <c r="G41" s="97"/>
      <c r="H41" s="97"/>
      <c r="I41" s="97"/>
      <c r="J41" s="97"/>
      <c r="K41" s="97"/>
      <c r="L41" s="97"/>
      <c r="M41" s="14"/>
      <c r="O41" s="57" t="s">
        <v>136</v>
      </c>
      <c r="AN41" s="1" t="e">
        <f>#REF!+1</f>
        <v>#REF!</v>
      </c>
    </row>
    <row r="42" spans="1:15" ht="12.75">
      <c r="A42" s="13"/>
      <c r="B42" s="97"/>
      <c r="C42" s="97"/>
      <c r="D42" s="97"/>
      <c r="E42" s="97"/>
      <c r="F42" s="97"/>
      <c r="G42" s="97"/>
      <c r="H42" s="97"/>
      <c r="I42" s="97"/>
      <c r="J42" s="97"/>
      <c r="K42" s="97"/>
      <c r="L42" s="97"/>
      <c r="M42" s="14"/>
      <c r="O42" s="57" t="s">
        <v>81</v>
      </c>
    </row>
    <row r="43" spans="1:15" ht="12.75">
      <c r="A43" s="13"/>
      <c r="B43" s="97"/>
      <c r="C43" s="97"/>
      <c r="D43" s="97"/>
      <c r="E43" s="97"/>
      <c r="F43" s="97"/>
      <c r="G43" s="97"/>
      <c r="H43" s="97"/>
      <c r="I43" s="97"/>
      <c r="J43" s="97"/>
      <c r="K43" s="97"/>
      <c r="L43" s="97"/>
      <c r="M43" s="14"/>
      <c r="O43" s="97" t="s">
        <v>137</v>
      </c>
    </row>
    <row r="44" spans="1:15" ht="12.75">
      <c r="A44" s="13"/>
      <c r="B44" s="97"/>
      <c r="C44" s="97"/>
      <c r="D44" s="97"/>
      <c r="E44" s="97"/>
      <c r="F44" s="97"/>
      <c r="G44" s="97"/>
      <c r="H44" s="97"/>
      <c r="I44" s="97"/>
      <c r="J44" s="97"/>
      <c r="K44" s="97"/>
      <c r="L44" s="97"/>
      <c r="M44" s="14"/>
      <c r="O44" s="97" t="s">
        <v>144</v>
      </c>
    </row>
    <row r="45" spans="1:15" ht="12.75">
      <c r="A45" s="13"/>
      <c r="B45" s="97"/>
      <c r="C45" s="97"/>
      <c r="D45" s="97"/>
      <c r="E45" s="97"/>
      <c r="F45" s="97"/>
      <c r="G45" s="97"/>
      <c r="H45" s="97"/>
      <c r="I45" s="97"/>
      <c r="J45" s="97"/>
      <c r="K45" s="97"/>
      <c r="L45" s="97"/>
      <c r="M45" s="14"/>
      <c r="O45" s="2" t="s">
        <v>145</v>
      </c>
    </row>
    <row r="46" spans="1:15" ht="12.75">
      <c r="A46" s="13"/>
      <c r="B46" s="97"/>
      <c r="C46" s="97"/>
      <c r="D46" s="97"/>
      <c r="E46" s="97"/>
      <c r="F46" s="97"/>
      <c r="G46" s="97"/>
      <c r="H46" s="97"/>
      <c r="I46" s="97"/>
      <c r="J46" s="97"/>
      <c r="K46" s="97"/>
      <c r="L46" s="97"/>
      <c r="M46" s="14"/>
      <c r="O46" s="97" t="s">
        <v>117</v>
      </c>
    </row>
    <row r="47" spans="1:15" ht="12.75">
      <c r="A47" s="13"/>
      <c r="B47" s="97"/>
      <c r="C47" s="97"/>
      <c r="D47" s="97"/>
      <c r="E47" s="97"/>
      <c r="F47" s="97"/>
      <c r="G47" s="97"/>
      <c r="H47" s="97"/>
      <c r="I47" s="97"/>
      <c r="J47" s="97"/>
      <c r="K47" s="97"/>
      <c r="L47" s="97"/>
      <c r="M47" s="14"/>
      <c r="O47" s="97" t="s">
        <v>45</v>
      </c>
    </row>
    <row r="48" spans="1:15" ht="12.75">
      <c r="A48" s="13"/>
      <c r="B48" s="97"/>
      <c r="C48" s="97"/>
      <c r="D48" s="97"/>
      <c r="E48" s="97"/>
      <c r="F48" s="97"/>
      <c r="G48" s="97"/>
      <c r="H48" s="97"/>
      <c r="I48" s="97"/>
      <c r="J48" s="97"/>
      <c r="K48" s="97"/>
      <c r="L48" s="97"/>
      <c r="M48" s="14"/>
      <c r="O48" s="97" t="s">
        <v>44</v>
      </c>
    </row>
    <row r="49" spans="1:15" ht="12.75">
      <c r="A49" s="13"/>
      <c r="B49" s="97"/>
      <c r="C49" s="97"/>
      <c r="D49" s="97"/>
      <c r="E49" s="97"/>
      <c r="F49" s="97"/>
      <c r="G49" s="97"/>
      <c r="H49" s="97"/>
      <c r="I49" s="97"/>
      <c r="J49" s="97"/>
      <c r="K49" s="97"/>
      <c r="L49" s="97"/>
      <c r="M49" s="14"/>
      <c r="O49" s="97" t="s">
        <v>146</v>
      </c>
    </row>
    <row r="50" spans="1:40" ht="28.5" customHeight="1">
      <c r="A50" s="13"/>
      <c r="B50" s="97"/>
      <c r="C50" s="97"/>
      <c r="D50" s="97"/>
      <c r="E50" s="97"/>
      <c r="F50" s="97"/>
      <c r="G50" s="97"/>
      <c r="H50" s="97"/>
      <c r="I50" s="97"/>
      <c r="J50" s="97"/>
      <c r="K50" s="97"/>
      <c r="L50" s="97"/>
      <c r="M50" s="14"/>
      <c r="O50" s="97" t="s">
        <v>147</v>
      </c>
      <c r="AN50" s="1" t="e">
        <f>AN41+1</f>
        <v>#REF!</v>
      </c>
    </row>
    <row r="51" spans="1:40" ht="19.5" customHeight="1">
      <c r="A51" s="13"/>
      <c r="B51" s="97"/>
      <c r="C51" s="97"/>
      <c r="D51" s="97"/>
      <c r="E51" s="97"/>
      <c r="F51" s="97"/>
      <c r="G51" s="97"/>
      <c r="H51" s="97"/>
      <c r="I51" s="97"/>
      <c r="J51" s="97"/>
      <c r="K51" s="97"/>
      <c r="L51" s="97"/>
      <c r="M51" s="14"/>
      <c r="O51" s="97" t="s">
        <v>148</v>
      </c>
      <c r="AN51" s="1" t="e">
        <f aca="true" t="shared" si="0" ref="AN51:AN68">AN50+1</f>
        <v>#REF!</v>
      </c>
    </row>
    <row r="52" spans="1:40" ht="12.75">
      <c r="A52" s="13"/>
      <c r="B52" s="97"/>
      <c r="C52" s="97"/>
      <c r="D52" s="97"/>
      <c r="E52" s="97"/>
      <c r="F52" s="97"/>
      <c r="G52" s="97"/>
      <c r="H52" s="97"/>
      <c r="I52" s="97"/>
      <c r="J52" s="97"/>
      <c r="K52" s="97"/>
      <c r="L52" s="97"/>
      <c r="M52" s="14"/>
      <c r="O52" s="97" t="s">
        <v>149</v>
      </c>
      <c r="AN52" s="1" t="e">
        <f t="shared" si="0"/>
        <v>#REF!</v>
      </c>
    </row>
    <row r="53" spans="1:40" ht="12.75">
      <c r="A53" s="13"/>
      <c r="B53" s="97"/>
      <c r="C53" s="97"/>
      <c r="D53" s="97"/>
      <c r="E53" s="97"/>
      <c r="F53" s="97"/>
      <c r="G53" s="97"/>
      <c r="H53" s="97"/>
      <c r="I53" s="97"/>
      <c r="J53" s="97"/>
      <c r="K53" s="97"/>
      <c r="L53" s="97"/>
      <c r="M53" s="14"/>
      <c r="O53" s="97" t="s">
        <v>150</v>
      </c>
      <c r="AN53" s="1" t="e">
        <f t="shared" si="0"/>
        <v>#REF!</v>
      </c>
    </row>
    <row r="54" spans="1:40" ht="12.75">
      <c r="A54" s="13"/>
      <c r="B54" s="97"/>
      <c r="C54" s="97"/>
      <c r="D54" s="97"/>
      <c r="E54" s="97"/>
      <c r="F54" s="97"/>
      <c r="G54" s="97"/>
      <c r="H54" s="97"/>
      <c r="I54" s="97"/>
      <c r="J54" s="97"/>
      <c r="K54" s="97"/>
      <c r="L54" s="97"/>
      <c r="M54" s="14"/>
      <c r="O54" s="97" t="s">
        <v>151</v>
      </c>
      <c r="AN54" s="1" t="e">
        <f t="shared" si="0"/>
        <v>#REF!</v>
      </c>
    </row>
    <row r="55" spans="1:40" ht="12.75">
      <c r="A55" s="13"/>
      <c r="B55" s="97"/>
      <c r="C55" s="97"/>
      <c r="D55" s="97"/>
      <c r="E55" s="97"/>
      <c r="F55" s="97"/>
      <c r="G55" s="97"/>
      <c r="H55" s="97"/>
      <c r="I55" s="97"/>
      <c r="J55" s="97"/>
      <c r="K55" s="97"/>
      <c r="L55" s="97"/>
      <c r="M55" s="14"/>
      <c r="O55" s="97" t="s">
        <v>152</v>
      </c>
      <c r="AN55" s="1" t="e">
        <f t="shared" si="0"/>
        <v>#REF!</v>
      </c>
    </row>
    <row r="56" spans="1:40" ht="16.5" customHeight="1" thickBot="1">
      <c r="A56" s="13"/>
      <c r="B56" s="97"/>
      <c r="C56" s="97"/>
      <c r="D56" s="97"/>
      <c r="E56" s="97"/>
      <c r="F56" s="97"/>
      <c r="G56" s="97"/>
      <c r="H56" s="97"/>
      <c r="I56" s="97"/>
      <c r="J56" s="97"/>
      <c r="K56" s="97"/>
      <c r="L56" s="97"/>
      <c r="M56" s="14"/>
      <c r="O56" s="2" t="s">
        <v>138</v>
      </c>
      <c r="AN56" s="1" t="e">
        <f t="shared" si="0"/>
        <v>#REF!</v>
      </c>
    </row>
    <row r="57" spans="1:40" ht="13.5" customHeight="1" thickBot="1">
      <c r="A57" s="207" t="s">
        <v>82</v>
      </c>
      <c r="B57" s="208"/>
      <c r="C57" s="208"/>
      <c r="D57" s="208"/>
      <c r="E57" s="208"/>
      <c r="F57" s="208"/>
      <c r="G57" s="208"/>
      <c r="H57" s="208"/>
      <c r="I57" s="208"/>
      <c r="J57" s="208"/>
      <c r="K57" s="208"/>
      <c r="L57" s="208"/>
      <c r="M57" s="209"/>
      <c r="O57" s="97" t="s">
        <v>83</v>
      </c>
      <c r="AN57" s="1" t="e">
        <f>#REF!+1</f>
        <v>#REF!</v>
      </c>
    </row>
    <row r="58" spans="1:40" ht="13.5" thickBot="1">
      <c r="A58" s="13"/>
      <c r="B58" s="97"/>
      <c r="C58" s="97"/>
      <c r="D58" s="97"/>
      <c r="E58" s="97"/>
      <c r="F58" s="97"/>
      <c r="G58" s="97"/>
      <c r="H58" s="97"/>
      <c r="I58" s="97"/>
      <c r="J58" s="97"/>
      <c r="K58" s="97"/>
      <c r="L58" s="97"/>
      <c r="M58" s="14"/>
      <c r="O58" s="97" t="s">
        <v>84</v>
      </c>
      <c r="AN58" s="1" t="e">
        <f t="shared" si="0"/>
        <v>#REF!</v>
      </c>
    </row>
    <row r="59" spans="1:40" ht="25.5" customHeight="1" thickBot="1">
      <c r="A59" s="251" t="s">
        <v>85</v>
      </c>
      <c r="B59" s="242" t="s">
        <v>86</v>
      </c>
      <c r="C59" s="246"/>
      <c r="D59" s="246"/>
      <c r="E59" s="243"/>
      <c r="F59" s="202" t="s">
        <v>87</v>
      </c>
      <c r="G59" s="203"/>
      <c r="H59" s="242" t="s">
        <v>88</v>
      </c>
      <c r="I59" s="246"/>
      <c r="J59" s="246"/>
      <c r="K59" s="246"/>
      <c r="L59" s="246"/>
      <c r="M59" s="243"/>
      <c r="O59" s="1" t="s">
        <v>29</v>
      </c>
      <c r="AN59" s="1" t="e">
        <f t="shared" si="0"/>
        <v>#REF!</v>
      </c>
    </row>
    <row r="60" spans="1:15" ht="25.5" customHeight="1" thickBot="1">
      <c r="A60" s="252"/>
      <c r="B60" s="244"/>
      <c r="C60" s="259"/>
      <c r="D60" s="259"/>
      <c r="E60" s="245"/>
      <c r="F60" s="16" t="s">
        <v>89</v>
      </c>
      <c r="G60" s="17" t="s">
        <v>90</v>
      </c>
      <c r="H60" s="244"/>
      <c r="I60" s="259"/>
      <c r="J60" s="259"/>
      <c r="K60" s="259"/>
      <c r="L60" s="259"/>
      <c r="M60" s="245"/>
      <c r="O60" s="1" t="s">
        <v>91</v>
      </c>
    </row>
    <row r="61" spans="1:40" ht="129" customHeight="1" thickBot="1">
      <c r="A61" s="58" t="s">
        <v>128</v>
      </c>
      <c r="B61" s="271" t="s">
        <v>215</v>
      </c>
      <c r="C61" s="272"/>
      <c r="D61" s="272"/>
      <c r="E61" s="272"/>
      <c r="F61" s="59"/>
      <c r="G61" s="96" t="s">
        <v>214</v>
      </c>
      <c r="H61" s="273"/>
      <c r="I61" s="274"/>
      <c r="J61" s="274"/>
      <c r="K61" s="274"/>
      <c r="L61" s="274"/>
      <c r="M61" s="275"/>
      <c r="AN61" s="1" t="e">
        <f>AN59+1</f>
        <v>#REF!</v>
      </c>
    </row>
    <row r="62" spans="1:40" ht="64.5" customHeight="1" thickBot="1">
      <c r="A62" s="58" t="s">
        <v>130</v>
      </c>
      <c r="B62" s="271" t="s">
        <v>220</v>
      </c>
      <c r="C62" s="272"/>
      <c r="D62" s="272"/>
      <c r="E62" s="272"/>
      <c r="F62" s="59"/>
      <c r="G62" s="146" t="s">
        <v>214</v>
      </c>
      <c r="H62" s="273"/>
      <c r="I62" s="274"/>
      <c r="J62" s="274"/>
      <c r="K62" s="274"/>
      <c r="L62" s="274"/>
      <c r="M62" s="275"/>
      <c r="AN62" s="1" t="e">
        <f t="shared" si="0"/>
        <v>#REF!</v>
      </c>
    </row>
    <row r="63" spans="1:40" ht="146.25" customHeight="1" thickBot="1">
      <c r="A63" s="58" t="s">
        <v>139</v>
      </c>
      <c r="B63" s="271" t="s">
        <v>223</v>
      </c>
      <c r="C63" s="272"/>
      <c r="D63" s="272"/>
      <c r="E63" s="272"/>
      <c r="F63" s="59"/>
      <c r="G63" s="188" t="s">
        <v>214</v>
      </c>
      <c r="H63" s="273"/>
      <c r="I63" s="274"/>
      <c r="J63" s="274"/>
      <c r="K63" s="274"/>
      <c r="L63" s="274"/>
      <c r="M63" s="275"/>
      <c r="AN63" s="1" t="e">
        <f>#REF!+1</f>
        <v>#REF!</v>
      </c>
    </row>
    <row r="64" spans="1:40" ht="154.5" customHeight="1" thickBot="1">
      <c r="A64" s="58" t="s">
        <v>134</v>
      </c>
      <c r="B64" s="271" t="s">
        <v>232</v>
      </c>
      <c r="C64" s="272"/>
      <c r="D64" s="272"/>
      <c r="E64" s="272"/>
      <c r="F64" s="59"/>
      <c r="G64" s="59"/>
      <c r="H64" s="273"/>
      <c r="I64" s="274"/>
      <c r="J64" s="274"/>
      <c r="K64" s="274"/>
      <c r="L64" s="274"/>
      <c r="M64" s="275"/>
      <c r="AN64" s="1" t="e">
        <f t="shared" si="0"/>
        <v>#REF!</v>
      </c>
    </row>
    <row r="65" spans="1:40" ht="50.25" customHeight="1" thickBot="1">
      <c r="A65" s="58" t="s">
        <v>92</v>
      </c>
      <c r="B65" s="277" t="s">
        <v>233</v>
      </c>
      <c r="C65" s="278"/>
      <c r="D65" s="278"/>
      <c r="E65" s="278"/>
      <c r="F65" s="59"/>
      <c r="G65" s="59"/>
      <c r="H65" s="273"/>
      <c r="I65" s="274"/>
      <c r="J65" s="274"/>
      <c r="K65" s="274"/>
      <c r="L65" s="274"/>
      <c r="M65" s="275"/>
      <c r="AN65" s="1" t="e">
        <f>#REF!+1</f>
        <v>#REF!</v>
      </c>
    </row>
    <row r="66" spans="1:40" ht="24.75" customHeight="1">
      <c r="A66" s="97"/>
      <c r="B66" s="276"/>
      <c r="C66" s="276"/>
      <c r="D66" s="276"/>
      <c r="E66" s="276"/>
      <c r="F66" s="276"/>
      <c r="G66" s="276"/>
      <c r="H66" s="276"/>
      <c r="I66" s="276"/>
      <c r="J66" s="276"/>
      <c r="K66" s="276"/>
      <c r="L66" s="276"/>
      <c r="M66" s="276"/>
      <c r="AN66" s="1" t="e">
        <f t="shared" si="0"/>
        <v>#REF!</v>
      </c>
    </row>
    <row r="67" spans="1:40" ht="24.75" customHeight="1" hidden="1">
      <c r="A67" s="97"/>
      <c r="B67" s="276"/>
      <c r="C67" s="276"/>
      <c r="D67" s="276"/>
      <c r="E67" s="276"/>
      <c r="F67" s="276"/>
      <c r="G67" s="276"/>
      <c r="H67" s="276"/>
      <c r="I67" s="276"/>
      <c r="J67" s="276"/>
      <c r="K67" s="276"/>
      <c r="L67" s="276"/>
      <c r="M67" s="276"/>
      <c r="AN67" s="1" t="e">
        <f t="shared" si="0"/>
        <v>#REF!</v>
      </c>
    </row>
    <row r="68" spans="1:40" ht="24.75" customHeight="1" hidden="1">
      <c r="A68" s="97"/>
      <c r="B68" s="276"/>
      <c r="C68" s="276"/>
      <c r="D68" s="276"/>
      <c r="E68" s="276"/>
      <c r="F68" s="276"/>
      <c r="G68" s="276"/>
      <c r="H68" s="276"/>
      <c r="I68" s="276"/>
      <c r="J68" s="276"/>
      <c r="K68" s="276"/>
      <c r="L68" s="276"/>
      <c r="M68" s="276"/>
      <c r="AN68" s="1" t="e">
        <f t="shared" si="0"/>
        <v>#REF!</v>
      </c>
    </row>
    <row r="69" spans="1:13" ht="24.75" customHeight="1" hidden="1">
      <c r="A69" s="97"/>
      <c r="B69" s="276"/>
      <c r="C69" s="276"/>
      <c r="D69" s="276"/>
      <c r="E69" s="276"/>
      <c r="F69" s="276"/>
      <c r="G69" s="276"/>
      <c r="H69" s="276"/>
      <c r="I69" s="276"/>
      <c r="J69" s="276"/>
      <c r="K69" s="276"/>
      <c r="L69" s="276"/>
      <c r="M69" s="276"/>
    </row>
    <row r="70" spans="1:13" ht="24.75" customHeight="1" hidden="1">
      <c r="A70" s="97"/>
      <c r="B70" s="276"/>
      <c r="C70" s="276"/>
      <c r="D70" s="276"/>
      <c r="E70" s="276"/>
      <c r="F70" s="276"/>
      <c r="G70" s="276"/>
      <c r="H70" s="276"/>
      <c r="I70" s="276"/>
      <c r="J70" s="276"/>
      <c r="K70" s="276"/>
      <c r="L70" s="276"/>
      <c r="M70" s="276"/>
    </row>
    <row r="71" spans="1:13" ht="12.75" hidden="1">
      <c r="A71" s="97"/>
      <c r="B71" s="97"/>
      <c r="C71" s="97"/>
      <c r="D71" s="97"/>
      <c r="E71" s="97"/>
      <c r="F71" s="97"/>
      <c r="G71" s="97"/>
      <c r="H71" s="97"/>
      <c r="I71" s="97"/>
      <c r="J71" s="97"/>
      <c r="K71" s="97"/>
      <c r="L71" s="97"/>
      <c r="M71" s="97"/>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97"/>
      <c r="C86" s="97"/>
      <c r="D86" s="97"/>
      <c r="E86" s="97"/>
      <c r="F86" s="265"/>
      <c r="G86" s="265"/>
      <c r="H86" s="265"/>
      <c r="I86" s="62" t="s">
        <v>93</v>
      </c>
      <c r="K86" s="63"/>
    </row>
    <row r="87" spans="2:11" ht="15" hidden="1">
      <c r="B87" s="97"/>
      <c r="C87" s="97"/>
      <c r="D87" s="97"/>
      <c r="E87" s="97"/>
      <c r="F87" s="265"/>
      <c r="G87" s="265"/>
      <c r="H87" s="265"/>
      <c r="I87" s="62" t="s">
        <v>94</v>
      </c>
      <c r="K87" s="63"/>
    </row>
    <row r="88" spans="2:11" ht="15" hidden="1">
      <c r="B88" s="97"/>
      <c r="C88" s="97"/>
      <c r="D88" s="97"/>
      <c r="E88" s="97"/>
      <c r="F88" s="265"/>
      <c r="G88" s="265"/>
      <c r="H88" s="265"/>
      <c r="I88" s="62" t="s">
        <v>95</v>
      </c>
      <c r="K88" s="63"/>
    </row>
    <row r="89" spans="2:11" ht="15" hidden="1">
      <c r="B89" s="97"/>
      <c r="C89" s="97"/>
      <c r="D89" s="97"/>
      <c r="E89" s="97"/>
      <c r="F89" s="265"/>
      <c r="G89" s="265"/>
      <c r="H89" s="265"/>
      <c r="K89" s="63"/>
    </row>
    <row r="90" spans="2:11" ht="15" hidden="1">
      <c r="B90" s="97"/>
      <c r="C90" s="97"/>
      <c r="D90" s="97"/>
      <c r="E90" s="97"/>
      <c r="F90" s="265"/>
      <c r="G90" s="265"/>
      <c r="H90" s="265"/>
      <c r="K90" s="63"/>
    </row>
    <row r="91" spans="2:11" ht="15" hidden="1">
      <c r="B91" s="97"/>
      <c r="C91" s="97"/>
      <c r="D91" s="97"/>
      <c r="E91" s="97"/>
      <c r="K91" s="63"/>
    </row>
    <row r="92" spans="2:11" ht="15" hidden="1">
      <c r="B92" s="97"/>
      <c r="C92" s="97"/>
      <c r="D92" s="97"/>
      <c r="E92" s="97"/>
      <c r="K92" s="63"/>
    </row>
    <row r="93" spans="2:11" ht="15" hidden="1">
      <c r="B93" s="97"/>
      <c r="C93" s="97"/>
      <c r="D93" s="97"/>
      <c r="E93" s="97"/>
      <c r="K93" s="63"/>
    </row>
    <row r="94" spans="2:11" ht="15" hidden="1">
      <c r="B94" s="97"/>
      <c r="C94" s="97"/>
      <c r="D94" s="97"/>
      <c r="E94" s="97"/>
      <c r="K94" s="63"/>
    </row>
    <row r="95" spans="2:11" ht="15" hidden="1">
      <c r="B95" s="97"/>
      <c r="C95" s="97"/>
      <c r="D95" s="97"/>
      <c r="E95" s="97"/>
      <c r="K95" s="63"/>
    </row>
    <row r="96" spans="2:11" ht="15" hidden="1">
      <c r="B96" s="97"/>
      <c r="C96" s="97"/>
      <c r="D96" s="97"/>
      <c r="E96" s="97"/>
      <c r="K96" s="63"/>
    </row>
    <row r="97" spans="2:11" ht="15" hidden="1">
      <c r="B97" s="97"/>
      <c r="C97" s="97"/>
      <c r="D97" s="97"/>
      <c r="E97" s="97"/>
      <c r="K97" s="63"/>
    </row>
    <row r="98" spans="2:11" ht="15" hidden="1">
      <c r="B98" s="97"/>
      <c r="C98" s="97"/>
      <c r="D98" s="97"/>
      <c r="E98" s="97"/>
      <c r="K98" s="63"/>
    </row>
    <row r="99" spans="2:11" ht="15" hidden="1">
      <c r="B99" s="97"/>
      <c r="C99" s="97"/>
      <c r="D99" s="97"/>
      <c r="E99" s="97"/>
      <c r="K99" s="63"/>
    </row>
    <row r="100" spans="2:11" ht="15" hidden="1">
      <c r="B100" s="97"/>
      <c r="C100" s="97"/>
      <c r="D100" s="97"/>
      <c r="E100" s="97"/>
      <c r="K100" s="63"/>
    </row>
    <row r="101" spans="2:11" ht="15" hidden="1">
      <c r="B101" s="97"/>
      <c r="C101" s="97"/>
      <c r="D101" s="97"/>
      <c r="E101" s="97"/>
      <c r="K101" s="63"/>
    </row>
    <row r="102" spans="2:11" ht="15" hidden="1">
      <c r="B102" s="97"/>
      <c r="C102" s="97"/>
      <c r="D102" s="97"/>
      <c r="E102" s="97"/>
      <c r="K102" s="63"/>
    </row>
    <row r="103" spans="2:11" ht="15" hidden="1">
      <c r="B103" s="97"/>
      <c r="C103" s="97"/>
      <c r="D103" s="97"/>
      <c r="E103" s="97"/>
      <c r="K103" s="63"/>
    </row>
    <row r="104" spans="2:11" ht="15" hidden="1">
      <c r="B104" s="97"/>
      <c r="C104" s="97"/>
      <c r="D104" s="97"/>
      <c r="E104" s="97"/>
      <c r="K104" s="63"/>
    </row>
    <row r="105" spans="2:11" ht="15" hidden="1">
      <c r="B105" s="97"/>
      <c r="C105" s="97"/>
      <c r="D105" s="97"/>
      <c r="E105" s="97"/>
      <c r="K105" s="63"/>
    </row>
    <row r="106" spans="2:11" ht="15" hidden="1">
      <c r="B106" s="97"/>
      <c r="C106" s="97"/>
      <c r="D106" s="97"/>
      <c r="E106" s="97"/>
      <c r="K106" s="63"/>
    </row>
    <row r="107" spans="2:11" ht="15" hidden="1">
      <c r="B107" s="97"/>
      <c r="C107" s="97"/>
      <c r="D107" s="97"/>
      <c r="E107" s="97"/>
      <c r="K107" s="63"/>
    </row>
    <row r="108" spans="2:11" ht="15" hidden="1">
      <c r="B108" s="97"/>
      <c r="C108" s="97"/>
      <c r="D108" s="97"/>
      <c r="E108" s="97"/>
      <c r="K108" s="63"/>
    </row>
    <row r="109" spans="2:11" ht="15" hidden="1">
      <c r="B109" s="97"/>
      <c r="C109" s="97"/>
      <c r="D109" s="97"/>
      <c r="E109" s="97"/>
      <c r="K109" s="63"/>
    </row>
    <row r="110" spans="2:11" ht="15" hidden="1">
      <c r="B110" s="97"/>
      <c r="C110" s="97"/>
      <c r="D110" s="97"/>
      <c r="E110" s="97"/>
      <c r="K110" s="63"/>
    </row>
    <row r="111" spans="2:11" ht="15" hidden="1">
      <c r="B111" s="97"/>
      <c r="C111" s="97"/>
      <c r="D111" s="97"/>
      <c r="E111" s="97"/>
      <c r="K111" s="63"/>
    </row>
    <row r="112" spans="2:11" ht="15" hidden="1">
      <c r="B112" s="97"/>
      <c r="C112" s="97"/>
      <c r="D112" s="97"/>
      <c r="E112" s="97"/>
      <c r="K112" s="63"/>
    </row>
    <row r="113" spans="2:11" ht="15" hidden="1">
      <c r="B113" s="97"/>
      <c r="C113" s="97"/>
      <c r="D113" s="97"/>
      <c r="E113" s="97"/>
      <c r="K113" s="63"/>
    </row>
    <row r="114" spans="2:11" ht="15" hidden="1">
      <c r="B114" s="97"/>
      <c r="C114" s="97"/>
      <c r="D114" s="97"/>
      <c r="E114" s="97"/>
      <c r="K114" s="63"/>
    </row>
    <row r="115" spans="2:11" ht="15" hidden="1">
      <c r="B115" s="97"/>
      <c r="C115" s="97"/>
      <c r="D115" s="97"/>
      <c r="E115" s="97"/>
      <c r="K115" s="63"/>
    </row>
    <row r="116" spans="2:11" ht="15" hidden="1">
      <c r="B116" s="97"/>
      <c r="C116" s="97"/>
      <c r="D116" s="97"/>
      <c r="E116" s="97"/>
      <c r="K116" s="63"/>
    </row>
    <row r="117" spans="2:11" ht="15" hidden="1">
      <c r="B117" s="97"/>
      <c r="C117" s="97"/>
      <c r="D117" s="97"/>
      <c r="E117" s="97"/>
      <c r="K117" s="63"/>
    </row>
    <row r="118" spans="2:11" ht="15" hidden="1">
      <c r="B118" s="97"/>
      <c r="C118" s="97"/>
      <c r="D118" s="97"/>
      <c r="E118" s="97"/>
      <c r="K118" s="63"/>
    </row>
    <row r="119" spans="2:11" ht="15" hidden="1">
      <c r="B119" s="97"/>
      <c r="C119" s="97"/>
      <c r="D119" s="97"/>
      <c r="E119" s="97"/>
      <c r="K119" s="63"/>
    </row>
    <row r="120" spans="2:11" ht="15" hidden="1">
      <c r="B120" s="97"/>
      <c r="C120" s="97"/>
      <c r="D120" s="97"/>
      <c r="E120" s="97"/>
      <c r="K120" s="63"/>
    </row>
    <row r="121" spans="2:11" ht="15" hidden="1">
      <c r="B121" s="97"/>
      <c r="C121" s="97"/>
      <c r="D121" s="97"/>
      <c r="E121" s="97"/>
      <c r="K121" s="63"/>
    </row>
    <row r="122" spans="2:11" ht="15" hidden="1">
      <c r="B122" s="97"/>
      <c r="C122" s="97"/>
      <c r="D122" s="97"/>
      <c r="E122" s="97"/>
      <c r="K122" s="63"/>
    </row>
    <row r="123" spans="2:11" ht="15" hidden="1">
      <c r="B123" s="97"/>
      <c r="C123" s="97"/>
      <c r="D123" s="97"/>
      <c r="E123" s="97"/>
      <c r="K123" s="63"/>
    </row>
    <row r="124" spans="2:5" ht="12.75" hidden="1">
      <c r="B124" s="97"/>
      <c r="C124" s="97"/>
      <c r="D124" s="97"/>
      <c r="E124" s="97"/>
    </row>
    <row r="125" spans="2:5" ht="12.75" hidden="1">
      <c r="B125" s="97"/>
      <c r="C125" s="97"/>
      <c r="D125" s="97"/>
      <c r="E125" s="97"/>
    </row>
    <row r="126" spans="2:5" ht="12.75" hidden="1">
      <c r="B126" s="97"/>
      <c r="C126" s="97"/>
      <c r="D126" s="97"/>
      <c r="E126" s="97"/>
    </row>
    <row r="127" spans="2:5" ht="12.75" hidden="1">
      <c r="B127" s="97"/>
      <c r="C127" s="97"/>
      <c r="D127" s="97"/>
      <c r="E127" s="97"/>
    </row>
    <row r="128" spans="2:5" ht="12.75" hidden="1">
      <c r="B128" s="97"/>
      <c r="C128" s="97"/>
      <c r="D128" s="97"/>
      <c r="E128" s="97"/>
    </row>
    <row r="129" spans="2:5" ht="12.75" hidden="1">
      <c r="B129" s="97"/>
      <c r="C129" s="97"/>
      <c r="D129" s="97"/>
      <c r="E129" s="97"/>
    </row>
    <row r="130" spans="2:5" ht="12.75" hidden="1">
      <c r="B130" s="97"/>
      <c r="C130" s="97"/>
      <c r="D130" s="97"/>
      <c r="E130" s="97"/>
    </row>
    <row r="131" spans="2:5" ht="12.75" hidden="1">
      <c r="B131" s="97"/>
      <c r="C131" s="97"/>
      <c r="D131" s="97"/>
      <c r="E131" s="97"/>
    </row>
    <row r="132" spans="2:5" ht="12.75" hidden="1">
      <c r="B132" s="97"/>
      <c r="C132" s="97"/>
      <c r="D132" s="97"/>
      <c r="E132" s="97"/>
    </row>
    <row r="133" spans="2:5" ht="12.75" hidden="1">
      <c r="B133" s="97"/>
      <c r="C133" s="97"/>
      <c r="D133" s="97"/>
      <c r="E133" s="97"/>
    </row>
    <row r="134" spans="2:5" ht="12.75" hidden="1">
      <c r="B134" s="97"/>
      <c r="C134" s="97"/>
      <c r="D134" s="97"/>
      <c r="E134" s="97"/>
    </row>
    <row r="135" spans="2:5" ht="12.75" hidden="1">
      <c r="B135" s="97"/>
      <c r="C135" s="97"/>
      <c r="D135" s="97"/>
      <c r="E135" s="97"/>
    </row>
    <row r="136" spans="2:5" ht="12.75" hidden="1">
      <c r="B136" s="97"/>
      <c r="C136" s="97"/>
      <c r="D136" s="97"/>
      <c r="E136" s="97"/>
    </row>
    <row r="137" spans="2:5" ht="12.75" hidden="1">
      <c r="B137" s="97"/>
      <c r="C137" s="97"/>
      <c r="D137" s="97"/>
      <c r="E137" s="97"/>
    </row>
    <row r="138" spans="2:5" ht="12.75" hidden="1">
      <c r="B138" s="97"/>
      <c r="C138" s="97"/>
      <c r="D138" s="97"/>
      <c r="E138" s="97"/>
    </row>
    <row r="139" spans="2:5" ht="12.75" hidden="1">
      <c r="B139" s="97"/>
      <c r="C139" s="97"/>
      <c r="D139" s="97"/>
      <c r="E139" s="97"/>
    </row>
    <row r="140" spans="2:5" ht="12.75" hidden="1">
      <c r="B140" s="97"/>
      <c r="C140" s="97"/>
      <c r="D140" s="97"/>
      <c r="E140" s="97"/>
    </row>
    <row r="141" spans="2:5" ht="12.75" hidden="1">
      <c r="B141" s="97"/>
      <c r="C141" s="97"/>
      <c r="D141" s="97"/>
      <c r="E141" s="97"/>
    </row>
    <row r="142" spans="2:5" ht="12.75" hidden="1">
      <c r="B142" s="97"/>
      <c r="C142" s="97"/>
      <c r="D142" s="97"/>
      <c r="E142" s="97"/>
    </row>
    <row r="143" spans="2:5" ht="12.75" hidden="1">
      <c r="B143" s="97"/>
      <c r="C143" s="97"/>
      <c r="D143" s="97"/>
      <c r="E143" s="97"/>
    </row>
    <row r="144" spans="2:5" ht="12.75" hidden="1">
      <c r="B144" s="97"/>
      <c r="C144" s="97"/>
      <c r="D144" s="97"/>
      <c r="E144" s="97"/>
    </row>
    <row r="145" spans="2:5" ht="12.75" hidden="1">
      <c r="B145" s="97"/>
      <c r="C145" s="97"/>
      <c r="D145" s="97"/>
      <c r="E145" s="97"/>
    </row>
    <row r="146" spans="2:5" ht="12.75" hidden="1">
      <c r="B146" s="97"/>
      <c r="C146" s="97"/>
      <c r="D146" s="97"/>
      <c r="E146" s="97"/>
    </row>
    <row r="147" spans="2:5" ht="12.75" hidden="1">
      <c r="B147" s="97"/>
      <c r="C147" s="97"/>
      <c r="D147" s="97"/>
      <c r="E147" s="97"/>
    </row>
    <row r="148" spans="2:5" ht="12.75" hidden="1">
      <c r="B148" s="97"/>
      <c r="C148" s="97"/>
      <c r="D148" s="97"/>
      <c r="E148" s="97"/>
    </row>
    <row r="149" spans="2:5" ht="12.75" hidden="1">
      <c r="B149" s="97"/>
      <c r="C149" s="97"/>
      <c r="D149" s="97"/>
      <c r="E149" s="9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L24:M24"/>
    <mergeCell ref="A25:A26"/>
    <mergeCell ref="B25:B26"/>
    <mergeCell ref="C25:C26"/>
    <mergeCell ref="D25:D26"/>
    <mergeCell ref="E25:E27"/>
    <mergeCell ref="F18:H18"/>
    <mergeCell ref="J18:L18"/>
    <mergeCell ref="L25:M25"/>
    <mergeCell ref="L26:M26"/>
    <mergeCell ref="L27:M27"/>
    <mergeCell ref="J20:L20"/>
    <mergeCell ref="F21:H21"/>
    <mergeCell ref="J21:L21"/>
    <mergeCell ref="F22:H22"/>
    <mergeCell ref="J22:L22"/>
    <mergeCell ref="A15:B15"/>
    <mergeCell ref="C15:M15"/>
    <mergeCell ref="A19:B22"/>
    <mergeCell ref="C19:D22"/>
    <mergeCell ref="F19:H19"/>
    <mergeCell ref="J19:L19"/>
    <mergeCell ref="F20:H20"/>
    <mergeCell ref="A17:B18"/>
    <mergeCell ref="C17:D18"/>
    <mergeCell ref="E17:M17"/>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'GRF-01 Plan Mantenimiento'!#REF!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landscape" scale="60" r:id="rId2"/>
  <rowBreaks count="1" manualBreakCount="1">
    <brk id="31" max="12" man="1"/>
  </rowBreaks>
  <drawing r:id="rId1"/>
</worksheet>
</file>

<file path=xl/worksheets/sheet3.xml><?xml version="1.0" encoding="utf-8"?>
<worksheet xmlns="http://schemas.openxmlformats.org/spreadsheetml/2006/main" xmlns:r="http://schemas.openxmlformats.org/officeDocument/2006/relationships">
  <dimension ref="A1:AN124"/>
  <sheetViews>
    <sheetView showGridLines="0" view="pageBreakPreview" zoomScale="82" zoomScaleNormal="80" zoomScaleSheetLayoutView="82" zoomScalePageLayoutView="0" workbookViewId="0" topLeftCell="A41">
      <selection activeCell="F48" sqref="F4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3" t="s">
        <v>5</v>
      </c>
    </row>
    <row r="4" spans="1:15" ht="14.25" customHeight="1" thickBot="1">
      <c r="A4" s="4"/>
      <c r="B4" s="5"/>
      <c r="C4" s="6"/>
      <c r="D4" s="6"/>
      <c r="E4" s="6"/>
      <c r="F4" s="6"/>
      <c r="G4" s="6"/>
      <c r="H4" s="6"/>
      <c r="I4" s="6"/>
      <c r="J4" s="6"/>
      <c r="K4" s="7"/>
      <c r="L4" s="7"/>
      <c r="M4" s="8"/>
      <c r="O4" s="3" t="s">
        <v>6</v>
      </c>
    </row>
    <row r="5" spans="1:15" ht="13.5" thickBot="1">
      <c r="A5" s="207" t="s">
        <v>7</v>
      </c>
      <c r="B5" s="208"/>
      <c r="C5" s="208"/>
      <c r="D5" s="208"/>
      <c r="E5" s="208"/>
      <c r="F5" s="208"/>
      <c r="G5" s="208"/>
      <c r="H5" s="208"/>
      <c r="I5" s="208"/>
      <c r="J5" s="208"/>
      <c r="K5" s="208"/>
      <c r="L5" s="208"/>
      <c r="M5" s="209"/>
      <c r="O5" s="3"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3" t="s">
        <v>14</v>
      </c>
    </row>
    <row r="8" spans="1:15" ht="34.5" customHeight="1" thickBot="1">
      <c r="A8" s="202" t="s">
        <v>15</v>
      </c>
      <c r="B8" s="203"/>
      <c r="C8" s="214" t="s">
        <v>97</v>
      </c>
      <c r="D8" s="215"/>
      <c r="E8" s="215"/>
      <c r="F8" s="215"/>
      <c r="G8" s="215"/>
      <c r="H8" s="215"/>
      <c r="I8" s="215"/>
      <c r="J8" s="215"/>
      <c r="K8" s="215"/>
      <c r="L8" s="215"/>
      <c r="M8" s="216"/>
      <c r="O8" s="3" t="s">
        <v>16</v>
      </c>
    </row>
    <row r="9" spans="1:16" ht="30" customHeight="1" thickBot="1">
      <c r="A9" s="202" t="s">
        <v>17</v>
      </c>
      <c r="B9" s="203"/>
      <c r="C9" s="204" t="s">
        <v>18</v>
      </c>
      <c r="D9" s="205"/>
      <c r="E9" s="205"/>
      <c r="F9" s="205"/>
      <c r="G9" s="205"/>
      <c r="H9" s="205"/>
      <c r="I9" s="205"/>
      <c r="J9" s="205"/>
      <c r="K9" s="205"/>
      <c r="L9" s="205"/>
      <c r="M9" s="206"/>
      <c r="O9" s="3" t="s">
        <v>19</v>
      </c>
      <c r="P9" s="12"/>
    </row>
    <row r="10" spans="1:15" ht="13.5" thickBot="1">
      <c r="A10" s="13"/>
      <c r="B10" s="3"/>
      <c r="C10" s="3"/>
      <c r="D10" s="3"/>
      <c r="E10" s="3"/>
      <c r="F10" s="3"/>
      <c r="G10" s="3"/>
      <c r="H10" s="3"/>
      <c r="I10" s="3"/>
      <c r="J10" s="3"/>
      <c r="K10" s="3"/>
      <c r="L10" s="3"/>
      <c r="M10" s="14"/>
      <c r="O10" s="2" t="s">
        <v>20</v>
      </c>
    </row>
    <row r="11" spans="1:15" ht="30" customHeight="1" thickBot="1">
      <c r="A11" s="202" t="s">
        <v>21</v>
      </c>
      <c r="B11" s="203"/>
      <c r="C11" s="220" t="s">
        <v>96</v>
      </c>
      <c r="D11" s="221"/>
      <c r="E11" s="221"/>
      <c r="F11" s="221"/>
      <c r="G11" s="221"/>
      <c r="H11" s="221"/>
      <c r="I11" s="221"/>
      <c r="J11" s="221"/>
      <c r="K11" s="15" t="s">
        <v>22</v>
      </c>
      <c r="L11" s="222" t="s">
        <v>189</v>
      </c>
      <c r="M11" s="223"/>
      <c r="O11" s="3" t="s">
        <v>23</v>
      </c>
    </row>
    <row r="12" spans="1:15" ht="34.5" customHeight="1" thickBot="1">
      <c r="A12" s="202" t="s">
        <v>24</v>
      </c>
      <c r="B12" s="203"/>
      <c r="C12" s="311" t="s">
        <v>104</v>
      </c>
      <c r="D12" s="314"/>
      <c r="E12" s="314"/>
      <c r="F12" s="314"/>
      <c r="G12" s="314"/>
      <c r="H12" s="314"/>
      <c r="I12" s="314"/>
      <c r="J12" s="314"/>
      <c r="K12" s="314"/>
      <c r="L12" s="314"/>
      <c r="M12" s="315"/>
      <c r="O12" s="3" t="s">
        <v>25</v>
      </c>
    </row>
    <row r="13" spans="1:15" ht="33" customHeight="1" thickBot="1">
      <c r="A13" s="202" t="s">
        <v>26</v>
      </c>
      <c r="B13" s="203"/>
      <c r="C13" s="311" t="s">
        <v>101</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3" t="s">
        <v>32</v>
      </c>
    </row>
    <row r="16" spans="1:15" ht="13.5" thickBot="1">
      <c r="A16" s="13"/>
      <c r="B16" s="3"/>
      <c r="C16" s="3"/>
      <c r="D16" s="3"/>
      <c r="E16" s="3"/>
      <c r="F16" s="3"/>
      <c r="G16" s="3"/>
      <c r="H16" s="3"/>
      <c r="I16" s="3"/>
      <c r="J16" s="3"/>
      <c r="K16" s="3"/>
      <c r="L16" s="3"/>
      <c r="M16" s="14"/>
      <c r="O16" s="3"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3" t="s">
        <v>43</v>
      </c>
    </row>
    <row r="19" spans="1:15" ht="48" customHeight="1" thickBot="1">
      <c r="A19" s="224" t="s">
        <v>102</v>
      </c>
      <c r="B19" s="304"/>
      <c r="C19" s="230" t="s">
        <v>44</v>
      </c>
      <c r="D19" s="307"/>
      <c r="E19" s="18">
        <v>1</v>
      </c>
      <c r="F19" s="236" t="s">
        <v>98</v>
      </c>
      <c r="G19" s="309"/>
      <c r="H19" s="310"/>
      <c r="I19" s="18" t="s">
        <v>118</v>
      </c>
      <c r="J19" s="301" t="s">
        <v>100</v>
      </c>
      <c r="K19" s="302"/>
      <c r="L19" s="303"/>
      <c r="M19" s="19" t="s">
        <v>25</v>
      </c>
      <c r="O19" s="3"/>
    </row>
    <row r="20" spans="1:15" ht="48" customHeight="1" thickBot="1">
      <c r="A20" s="305"/>
      <c r="B20" s="306"/>
      <c r="C20" s="234"/>
      <c r="D20" s="308"/>
      <c r="E20" s="18">
        <v>2</v>
      </c>
      <c r="F20" s="236" t="s">
        <v>99</v>
      </c>
      <c r="G20" s="309"/>
      <c r="H20" s="310"/>
      <c r="I20" s="18" t="s">
        <v>118</v>
      </c>
      <c r="J20" s="301" t="s">
        <v>103</v>
      </c>
      <c r="K20" s="302"/>
      <c r="L20" s="303"/>
      <c r="M20" s="19" t="s">
        <v>25</v>
      </c>
      <c r="O20" s="3"/>
    </row>
    <row r="21" spans="1:40" ht="13.5" thickBot="1">
      <c r="A21" s="13"/>
      <c r="B21" s="3"/>
      <c r="C21" s="3"/>
      <c r="D21" s="3"/>
      <c r="E21" s="3"/>
      <c r="F21" s="3"/>
      <c r="G21" s="3"/>
      <c r="H21" s="3"/>
      <c r="I21" s="3"/>
      <c r="J21" s="3"/>
      <c r="K21" s="3"/>
      <c r="L21" s="3"/>
      <c r="M21" s="14"/>
      <c r="O21" s="2" t="s">
        <v>46</v>
      </c>
      <c r="AN21" s="1">
        <v>2002</v>
      </c>
    </row>
    <row r="22" spans="1:40" ht="45.75" customHeight="1" thickBot="1">
      <c r="A22" s="16" t="s">
        <v>47</v>
      </c>
      <c r="B22" s="20" t="s">
        <v>5</v>
      </c>
      <c r="C22" s="21" t="s">
        <v>48</v>
      </c>
      <c r="D22" s="20" t="s">
        <v>19</v>
      </c>
      <c r="E22" s="16" t="s">
        <v>49</v>
      </c>
      <c r="F22" s="22">
        <v>0.02</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32</v>
      </c>
      <c r="C23" s="251" t="s">
        <v>56</v>
      </c>
      <c r="D23" s="253" t="s">
        <v>32</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3"/>
      <c r="C26" s="3"/>
      <c r="D26" s="34"/>
      <c r="E26" s="3"/>
      <c r="F26" s="3"/>
      <c r="G26" s="3"/>
      <c r="H26" s="3"/>
      <c r="I26" s="3"/>
      <c r="J26" s="3"/>
      <c r="K26" s="3"/>
      <c r="L26" s="3"/>
      <c r="M26" s="14"/>
      <c r="O26" s="25"/>
      <c r="AN26" s="1" t="e">
        <f>#REF!+1</f>
        <v>#REF!</v>
      </c>
    </row>
    <row r="27" spans="1:40" ht="39.75" customHeight="1" thickBot="1">
      <c r="A27" s="242" t="s">
        <v>64</v>
      </c>
      <c r="B27" s="246"/>
      <c r="C27" s="243"/>
      <c r="D27" s="260" t="s">
        <v>65</v>
      </c>
      <c r="E27" s="261"/>
      <c r="F27" s="64">
        <v>0.01</v>
      </c>
      <c r="G27" s="65" t="s">
        <v>66</v>
      </c>
      <c r="H27" s="66" t="s">
        <v>194</v>
      </c>
      <c r="I27" s="298" t="s">
        <v>112</v>
      </c>
      <c r="J27" s="299"/>
      <c r="K27" s="299"/>
      <c r="L27" s="299"/>
      <c r="M27" s="300"/>
      <c r="O27" s="25" t="s">
        <v>67</v>
      </c>
      <c r="AN27" s="1" t="e">
        <f>AN26+1</f>
        <v>#REF!</v>
      </c>
    </row>
    <row r="28" spans="1:40" ht="39.75" customHeight="1" thickBot="1">
      <c r="A28" s="256"/>
      <c r="B28" s="257"/>
      <c r="C28" s="258"/>
      <c r="D28" s="267" t="s">
        <v>68</v>
      </c>
      <c r="E28" s="268"/>
      <c r="F28" s="39">
        <v>0</v>
      </c>
      <c r="G28" s="40" t="s">
        <v>66</v>
      </c>
      <c r="H28" s="41" t="s">
        <v>193</v>
      </c>
      <c r="I28" s="289" t="s">
        <v>113</v>
      </c>
      <c r="J28" s="290"/>
      <c r="K28" s="290"/>
      <c r="L28" s="290"/>
      <c r="M28" s="291"/>
      <c r="O28" s="25" t="s">
        <v>69</v>
      </c>
      <c r="AN28" s="1" t="e">
        <f>#REF!+1</f>
        <v>#REF!</v>
      </c>
    </row>
    <row r="29" spans="1:40" ht="39.75" customHeight="1" thickBot="1">
      <c r="A29" s="244"/>
      <c r="B29" s="259"/>
      <c r="C29" s="245"/>
      <c r="D29" s="269" t="s">
        <v>70</v>
      </c>
      <c r="E29" s="270"/>
      <c r="F29" s="295" t="s">
        <v>195</v>
      </c>
      <c r="G29" s="296"/>
      <c r="H29" s="297"/>
      <c r="I29" s="292"/>
      <c r="J29" s="293"/>
      <c r="K29" s="293"/>
      <c r="L29" s="293"/>
      <c r="M29" s="294"/>
      <c r="O29" s="25" t="s">
        <v>71</v>
      </c>
      <c r="AN29" s="1" t="e">
        <f>#REF!+1</f>
        <v>#REF!</v>
      </c>
    </row>
    <row r="30" spans="1:40" ht="12.75">
      <c r="A30" s="13"/>
      <c r="B30" s="3"/>
      <c r="C30" s="3"/>
      <c r="D30" s="3"/>
      <c r="E30" s="3"/>
      <c r="F30" s="3"/>
      <c r="G30" s="3"/>
      <c r="H30" s="3"/>
      <c r="I30" s="3"/>
      <c r="J30" s="3"/>
      <c r="K30" s="3"/>
      <c r="L30" s="3"/>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42"/>
      <c r="B33" s="43"/>
      <c r="C33" s="43"/>
      <c r="D33" s="44"/>
      <c r="E33" s="44"/>
      <c r="F33" s="44"/>
      <c r="G33" s="44"/>
      <c r="H33" s="45"/>
      <c r="I33" s="45"/>
      <c r="J33" s="45"/>
      <c r="K33" s="45"/>
      <c r="L33" s="45"/>
      <c r="M33" s="46"/>
      <c r="O33" s="25"/>
    </row>
    <row r="34" spans="1:38" ht="50.25" customHeight="1" thickBot="1">
      <c r="A34" s="42"/>
      <c r="B34" s="47" t="s">
        <v>75</v>
      </c>
      <c r="C34" s="48" t="s">
        <v>76</v>
      </c>
      <c r="D34" s="49" t="str">
        <f>F20</f>
        <v>m³ consumidos periodo vigencia anterior</v>
      </c>
      <c r="E34" s="49" t="str">
        <f>F19</f>
        <v>m³ consumidos periodo vigencia actual</v>
      </c>
      <c r="F34" s="50" t="s">
        <v>77</v>
      </c>
      <c r="G34" s="51" t="s">
        <v>78</v>
      </c>
      <c r="J34" s="3"/>
      <c r="K34" s="3"/>
      <c r="L34" s="3"/>
      <c r="M34" s="52"/>
      <c r="O34" s="25" t="s">
        <v>79</v>
      </c>
      <c r="AI34"/>
      <c r="AL34" s="1"/>
    </row>
    <row r="35" spans="1:38" ht="22.5" customHeight="1">
      <c r="A35" s="42"/>
      <c r="B35" s="105" t="s">
        <v>128</v>
      </c>
      <c r="C35" s="53">
        <v>0</v>
      </c>
      <c r="D35" s="54"/>
      <c r="E35" s="55"/>
      <c r="F35" s="67"/>
      <c r="G35" s="56"/>
      <c r="J35" s="3"/>
      <c r="K35" s="3"/>
      <c r="L35" s="3"/>
      <c r="M35" s="52"/>
      <c r="O35" s="25" t="s">
        <v>80</v>
      </c>
      <c r="AI35"/>
      <c r="AL35" s="1"/>
    </row>
    <row r="36" spans="1:38" ht="22.5" customHeight="1">
      <c r="A36" s="122"/>
      <c r="B36" s="110" t="s">
        <v>130</v>
      </c>
      <c r="C36" s="53">
        <v>0.01</v>
      </c>
      <c r="D36" s="54">
        <v>20</v>
      </c>
      <c r="E36" s="55">
        <v>14</v>
      </c>
      <c r="F36" s="67">
        <f>(D36-E36)/D36</f>
        <v>0.3</v>
      </c>
      <c r="G36" s="56">
        <f>F36</f>
        <v>0.3</v>
      </c>
      <c r="J36" s="124"/>
      <c r="K36" s="124"/>
      <c r="L36" s="124"/>
      <c r="M36" s="123"/>
      <c r="O36" s="25"/>
      <c r="AI36"/>
      <c r="AL36" s="1"/>
    </row>
    <row r="37" spans="1:38" ht="22.5" customHeight="1">
      <c r="A37" s="122"/>
      <c r="B37" s="110" t="s">
        <v>132</v>
      </c>
      <c r="C37" s="53">
        <v>0</v>
      </c>
      <c r="D37" s="54"/>
      <c r="E37" s="55"/>
      <c r="F37" s="67"/>
      <c r="G37" s="56"/>
      <c r="J37" s="124"/>
      <c r="K37" s="124"/>
      <c r="L37" s="124"/>
      <c r="M37" s="123"/>
      <c r="O37" s="25"/>
      <c r="AI37"/>
      <c r="AL37" s="1"/>
    </row>
    <row r="38" spans="1:16" ht="22.5" customHeight="1" thickBot="1">
      <c r="A38" s="13"/>
      <c r="B38" s="113" t="s">
        <v>134</v>
      </c>
      <c r="C38" s="134">
        <v>0.01</v>
      </c>
      <c r="D38" s="135">
        <v>20</v>
      </c>
      <c r="E38" s="136">
        <v>23</v>
      </c>
      <c r="F38" s="137">
        <f>(D38-E38)/D38</f>
        <v>-0.15</v>
      </c>
      <c r="G38" s="71">
        <f>F38+G36</f>
        <v>0.15</v>
      </c>
      <c r="H38" s="3"/>
      <c r="I38" s="3"/>
      <c r="J38" s="3"/>
      <c r="K38" s="3"/>
      <c r="L38" s="3"/>
      <c r="M38" s="14"/>
      <c r="N38" s="3"/>
      <c r="O38" s="57" t="s">
        <v>18</v>
      </c>
      <c r="P38" s="3"/>
    </row>
    <row r="39" spans="1:16" ht="50.25" customHeight="1" thickBot="1">
      <c r="A39" s="13"/>
      <c r="B39" s="130"/>
      <c r="C39" s="131"/>
      <c r="D39" s="132"/>
      <c r="E39" s="133"/>
      <c r="F39" s="128"/>
      <c r="G39" s="129"/>
      <c r="H39" s="124"/>
      <c r="I39" s="124"/>
      <c r="J39" s="124"/>
      <c r="K39" s="124"/>
      <c r="L39" s="124"/>
      <c r="M39" s="14"/>
      <c r="N39" s="124"/>
      <c r="O39" s="57"/>
      <c r="P39" s="124"/>
    </row>
    <row r="40" spans="1:40" ht="13.5" customHeight="1" thickBot="1">
      <c r="A40" s="207" t="s">
        <v>82</v>
      </c>
      <c r="B40" s="208"/>
      <c r="C40" s="208"/>
      <c r="D40" s="208"/>
      <c r="E40" s="208"/>
      <c r="F40" s="208"/>
      <c r="G40" s="208"/>
      <c r="H40" s="208"/>
      <c r="I40" s="208"/>
      <c r="J40" s="208"/>
      <c r="K40" s="208"/>
      <c r="L40" s="208"/>
      <c r="M40" s="209"/>
      <c r="O40" s="3" t="s">
        <v>83</v>
      </c>
      <c r="AN40" s="1" t="e">
        <f>#REF!+1</f>
        <v>#REF!</v>
      </c>
    </row>
    <row r="41" spans="1:40" ht="13.5" thickBot="1">
      <c r="A41" s="13"/>
      <c r="B41" s="3"/>
      <c r="C41" s="3"/>
      <c r="D41" s="3"/>
      <c r="E41" s="3"/>
      <c r="F41" s="3"/>
      <c r="G41" s="3"/>
      <c r="H41" s="3"/>
      <c r="I41" s="3"/>
      <c r="J41" s="3"/>
      <c r="K41" s="3"/>
      <c r="L41" s="3"/>
      <c r="M41" s="14"/>
      <c r="O41" s="3"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13" ht="56.25" customHeight="1" thickBot="1">
      <c r="A44" s="138" t="s">
        <v>128</v>
      </c>
      <c r="B44" s="281" t="s">
        <v>217</v>
      </c>
      <c r="C44" s="282"/>
      <c r="D44" s="282"/>
      <c r="E44" s="283"/>
      <c r="F44" s="287"/>
      <c r="G44" s="287" t="s">
        <v>214</v>
      </c>
      <c r="H44" s="273"/>
      <c r="I44" s="274"/>
      <c r="J44" s="274"/>
      <c r="K44" s="274"/>
      <c r="L44" s="274"/>
      <c r="M44" s="275"/>
    </row>
    <row r="45" spans="1:13" ht="56.25" customHeight="1" thickBot="1">
      <c r="A45" s="138" t="s">
        <v>130</v>
      </c>
      <c r="B45" s="284"/>
      <c r="C45" s="285"/>
      <c r="D45" s="285"/>
      <c r="E45" s="286"/>
      <c r="F45" s="288"/>
      <c r="G45" s="288"/>
      <c r="H45" s="125"/>
      <c r="I45" s="126"/>
      <c r="J45" s="126"/>
      <c r="K45" s="126"/>
      <c r="L45" s="126"/>
      <c r="M45" s="127"/>
    </row>
    <row r="46" spans="1:13" ht="85.5" customHeight="1" thickBot="1">
      <c r="A46" s="138" t="s">
        <v>132</v>
      </c>
      <c r="B46" s="281" t="s">
        <v>230</v>
      </c>
      <c r="C46" s="282"/>
      <c r="D46" s="282"/>
      <c r="E46" s="283"/>
      <c r="F46" s="287"/>
      <c r="G46" s="287" t="s">
        <v>214</v>
      </c>
      <c r="H46" s="125"/>
      <c r="I46" s="126"/>
      <c r="J46" s="126"/>
      <c r="K46" s="126"/>
      <c r="L46" s="126"/>
      <c r="M46" s="127"/>
    </row>
    <row r="47" spans="1:13" ht="85.5" customHeight="1" thickBot="1">
      <c r="A47" s="138" t="s">
        <v>134</v>
      </c>
      <c r="B47" s="284"/>
      <c r="C47" s="285"/>
      <c r="D47" s="285"/>
      <c r="E47" s="286"/>
      <c r="F47" s="288"/>
      <c r="G47" s="288"/>
      <c r="H47" s="273"/>
      <c r="I47" s="274"/>
      <c r="J47" s="274"/>
      <c r="K47" s="274"/>
      <c r="L47" s="274"/>
      <c r="M47" s="275"/>
    </row>
    <row r="48" spans="1:40" ht="60" customHeight="1" thickBot="1">
      <c r="A48" s="58" t="s">
        <v>92</v>
      </c>
      <c r="B48" s="279" t="s">
        <v>231</v>
      </c>
      <c r="C48" s="280"/>
      <c r="D48" s="280"/>
      <c r="E48" s="280"/>
      <c r="F48" s="59"/>
      <c r="G48" s="6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3"/>
      <c r="C61" s="3"/>
      <c r="D61" s="3"/>
      <c r="E61" s="3"/>
      <c r="F61" s="265"/>
      <c r="G61" s="265"/>
      <c r="H61" s="265"/>
      <c r="I61" s="62" t="s">
        <v>93</v>
      </c>
      <c r="K61" s="63"/>
    </row>
    <row r="62" spans="2:11" ht="15">
      <c r="B62" s="3"/>
      <c r="C62" s="3"/>
      <c r="D62" s="3"/>
      <c r="E62" s="3"/>
      <c r="F62" s="265"/>
      <c r="G62" s="265"/>
      <c r="H62" s="265"/>
      <c r="I62" s="62" t="s">
        <v>94</v>
      </c>
      <c r="K62" s="63"/>
    </row>
    <row r="63" spans="2:11" ht="15">
      <c r="B63" s="3"/>
      <c r="C63" s="3"/>
      <c r="D63" s="3"/>
      <c r="E63" s="3"/>
      <c r="F63" s="265"/>
      <c r="G63" s="265"/>
      <c r="H63" s="265"/>
      <c r="I63" s="62" t="s">
        <v>95</v>
      </c>
      <c r="K63" s="63"/>
    </row>
    <row r="64" spans="2:11" ht="15">
      <c r="B64" s="3"/>
      <c r="C64" s="3"/>
      <c r="D64" s="3"/>
      <c r="E64" s="3"/>
      <c r="F64" s="265"/>
      <c r="G64" s="265"/>
      <c r="H64" s="265"/>
      <c r="K64" s="63"/>
    </row>
    <row r="65" spans="2:11" ht="15">
      <c r="B65" s="3"/>
      <c r="C65" s="3"/>
      <c r="D65" s="3"/>
      <c r="E65" s="3"/>
      <c r="F65" s="265"/>
      <c r="G65" s="265"/>
      <c r="H65" s="265"/>
      <c r="K65" s="63"/>
    </row>
    <row r="66" spans="2:11" ht="15">
      <c r="B66" s="3"/>
      <c r="C66" s="3"/>
      <c r="D66" s="3"/>
      <c r="E66" s="3"/>
      <c r="K66" s="63"/>
    </row>
    <row r="67" spans="2:11" ht="15">
      <c r="B67" s="3"/>
      <c r="C67" s="3"/>
      <c r="D67" s="3"/>
      <c r="E67" s="3"/>
      <c r="K67" s="63"/>
    </row>
    <row r="68" spans="2:11" ht="15">
      <c r="B68" s="3"/>
      <c r="C68" s="3"/>
      <c r="D68" s="3"/>
      <c r="E68" s="3"/>
      <c r="K68" s="63"/>
    </row>
    <row r="69" spans="2:11" ht="15">
      <c r="B69" s="3"/>
      <c r="C69" s="3"/>
      <c r="D69" s="3"/>
      <c r="E69" s="3"/>
      <c r="K69" s="63"/>
    </row>
    <row r="70" spans="2:11" ht="15">
      <c r="B70" s="3"/>
      <c r="C70" s="3"/>
      <c r="D70" s="3"/>
      <c r="E70" s="3"/>
      <c r="K70" s="63"/>
    </row>
    <row r="71" spans="2:11" ht="15">
      <c r="B71" s="3"/>
      <c r="C71" s="3"/>
      <c r="D71" s="3"/>
      <c r="E71" s="3"/>
      <c r="K71" s="63"/>
    </row>
    <row r="72" spans="2:11" ht="15">
      <c r="B72" s="3"/>
      <c r="C72" s="3"/>
      <c r="D72" s="3"/>
      <c r="E72" s="3"/>
      <c r="K72" s="63"/>
    </row>
    <row r="73" spans="2:11" ht="15">
      <c r="B73" s="3"/>
      <c r="C73" s="3"/>
      <c r="D73" s="3"/>
      <c r="E73" s="3"/>
      <c r="K73" s="63"/>
    </row>
    <row r="74" spans="2:11" ht="15">
      <c r="B74" s="3"/>
      <c r="C74" s="3"/>
      <c r="D74" s="3"/>
      <c r="E74" s="3"/>
      <c r="K74" s="63"/>
    </row>
    <row r="75" spans="2:11" ht="15">
      <c r="B75" s="3"/>
      <c r="C75" s="3"/>
      <c r="D75" s="3"/>
      <c r="E75" s="3"/>
      <c r="K75" s="63"/>
    </row>
    <row r="76" spans="2:11" ht="15">
      <c r="B76" s="3"/>
      <c r="C76" s="3"/>
      <c r="D76" s="3"/>
      <c r="E76" s="3"/>
      <c r="K76" s="63"/>
    </row>
    <row r="77" spans="2:11" ht="15">
      <c r="B77" s="3"/>
      <c r="C77" s="3"/>
      <c r="D77" s="3"/>
      <c r="E77" s="3"/>
      <c r="K77" s="63"/>
    </row>
    <row r="78" spans="2:11" ht="15">
      <c r="B78" s="3"/>
      <c r="C78" s="3"/>
      <c r="D78" s="3"/>
      <c r="E78" s="3"/>
      <c r="K78" s="63"/>
    </row>
    <row r="79" spans="2:11" ht="15">
      <c r="B79" s="3"/>
      <c r="C79" s="3"/>
      <c r="D79" s="3"/>
      <c r="E79" s="3"/>
      <c r="K79" s="63"/>
    </row>
    <row r="80" spans="2:11" ht="15">
      <c r="B80" s="3"/>
      <c r="C80" s="3"/>
      <c r="D80" s="3"/>
      <c r="E80" s="3"/>
      <c r="K80" s="63"/>
    </row>
    <row r="81" spans="2:11" ht="15">
      <c r="B81" s="3"/>
      <c r="C81" s="3"/>
      <c r="D81" s="3"/>
      <c r="E81" s="3"/>
      <c r="K81" s="63"/>
    </row>
    <row r="82" spans="2:11" ht="15">
      <c r="B82" s="3"/>
      <c r="C82" s="3"/>
      <c r="D82" s="3"/>
      <c r="E82" s="3"/>
      <c r="K82" s="63"/>
    </row>
    <row r="83" spans="2:11" ht="15">
      <c r="B83" s="3"/>
      <c r="C83" s="3"/>
      <c r="D83" s="3"/>
      <c r="E83" s="3"/>
      <c r="K83" s="63"/>
    </row>
    <row r="84" spans="2:11" ht="15">
      <c r="B84" s="3"/>
      <c r="C84" s="3"/>
      <c r="D84" s="3"/>
      <c r="E84" s="3"/>
      <c r="K84" s="63"/>
    </row>
    <row r="85" spans="2:11" ht="15">
      <c r="B85" s="3"/>
      <c r="C85" s="3"/>
      <c r="D85" s="3"/>
      <c r="E85" s="3"/>
      <c r="K85" s="63"/>
    </row>
    <row r="86" spans="2:11" ht="15">
      <c r="B86" s="3"/>
      <c r="C86" s="3"/>
      <c r="D86" s="3"/>
      <c r="E86" s="3"/>
      <c r="K86" s="63"/>
    </row>
    <row r="87" spans="2:11" ht="15">
      <c r="B87" s="3"/>
      <c r="C87" s="3"/>
      <c r="D87" s="3"/>
      <c r="E87" s="3"/>
      <c r="K87" s="63"/>
    </row>
    <row r="88" spans="2:11" ht="15">
      <c r="B88" s="3"/>
      <c r="C88" s="3"/>
      <c r="D88" s="3"/>
      <c r="E88" s="3"/>
      <c r="K88" s="63"/>
    </row>
    <row r="89" spans="2:11" ht="15">
      <c r="B89" s="3"/>
      <c r="C89" s="3"/>
      <c r="D89" s="3"/>
      <c r="E89" s="3"/>
      <c r="K89" s="63"/>
    </row>
    <row r="90" spans="2:11" ht="15">
      <c r="B90" s="3"/>
      <c r="C90" s="3"/>
      <c r="D90" s="3"/>
      <c r="E90" s="3"/>
      <c r="K90" s="63"/>
    </row>
    <row r="91" spans="2:11" ht="15">
      <c r="B91" s="3"/>
      <c r="C91" s="3"/>
      <c r="D91" s="3"/>
      <c r="E91" s="3"/>
      <c r="K91" s="63"/>
    </row>
    <row r="92" spans="2:11" ht="15">
      <c r="B92" s="3"/>
      <c r="C92" s="3"/>
      <c r="D92" s="3"/>
      <c r="E92" s="3"/>
      <c r="K92" s="63"/>
    </row>
    <row r="93" spans="2:11" ht="15">
      <c r="B93" s="3"/>
      <c r="C93" s="3"/>
      <c r="D93" s="3"/>
      <c r="E93" s="3"/>
      <c r="K93" s="63"/>
    </row>
    <row r="94" spans="2:11" ht="15">
      <c r="B94" s="3"/>
      <c r="C94" s="3"/>
      <c r="D94" s="3"/>
      <c r="E94" s="3"/>
      <c r="K94" s="63"/>
    </row>
    <row r="95" spans="2:11" ht="15">
      <c r="B95" s="3"/>
      <c r="C95" s="3"/>
      <c r="D95" s="3"/>
      <c r="E95" s="3"/>
      <c r="K95" s="63"/>
    </row>
    <row r="96" spans="2:11" ht="15">
      <c r="B96" s="3"/>
      <c r="C96" s="3"/>
      <c r="D96" s="3"/>
      <c r="E96" s="3"/>
      <c r="K96" s="63"/>
    </row>
    <row r="97" spans="2:11" ht="15">
      <c r="B97" s="3"/>
      <c r="C97" s="3"/>
      <c r="D97" s="3"/>
      <c r="E97" s="3"/>
      <c r="K97" s="63"/>
    </row>
    <row r="98" spans="2:11" ht="15">
      <c r="B98" s="3"/>
      <c r="C98" s="3"/>
      <c r="D98" s="3"/>
      <c r="E98" s="3"/>
      <c r="K98" s="63"/>
    </row>
    <row r="99" spans="2:5" ht="12.75">
      <c r="B99" s="3"/>
      <c r="C99" s="3"/>
      <c r="D99" s="3"/>
      <c r="E99" s="3"/>
    </row>
    <row r="100" spans="2:5" ht="12.75">
      <c r="B100" s="3"/>
      <c r="C100" s="3"/>
      <c r="D100" s="3"/>
      <c r="E100" s="3"/>
    </row>
    <row r="101" spans="2:5" ht="12.75">
      <c r="B101" s="3"/>
      <c r="C101" s="3"/>
      <c r="D101" s="3"/>
      <c r="E101" s="3"/>
    </row>
    <row r="102" spans="2:5" ht="12.75">
      <c r="B102" s="3"/>
      <c r="C102" s="3"/>
      <c r="D102" s="3"/>
      <c r="E102" s="3"/>
    </row>
    <row r="103" spans="2:5" ht="12.75">
      <c r="B103" s="3"/>
      <c r="C103" s="3"/>
      <c r="D103" s="3"/>
      <c r="E103" s="3"/>
    </row>
    <row r="104" spans="2:5" ht="12.75">
      <c r="B104" s="3"/>
      <c r="C104" s="3"/>
      <c r="D104" s="3"/>
      <c r="E104" s="3"/>
    </row>
    <row r="105" spans="2:5" ht="12.75">
      <c r="B105" s="3"/>
      <c r="C105" s="3"/>
      <c r="D105" s="3"/>
      <c r="E105" s="3"/>
    </row>
    <row r="106" spans="2:5" ht="12.75">
      <c r="B106" s="3"/>
      <c r="C106" s="3"/>
      <c r="D106" s="3"/>
      <c r="E106" s="3"/>
    </row>
    <row r="107" spans="2:5" ht="12.75">
      <c r="B107" s="3"/>
      <c r="C107" s="3"/>
      <c r="D107" s="3"/>
      <c r="E107" s="3"/>
    </row>
    <row r="108" spans="2:5" ht="12.75">
      <c r="B108" s="3"/>
      <c r="C108" s="3"/>
      <c r="D108" s="3"/>
      <c r="E108" s="3"/>
    </row>
    <row r="109" spans="2:5" ht="12.75">
      <c r="B109" s="3"/>
      <c r="C109" s="3"/>
      <c r="D109" s="3"/>
      <c r="E109" s="3"/>
    </row>
    <row r="110" spans="2:5" ht="12.75">
      <c r="B110" s="3"/>
      <c r="C110" s="3"/>
      <c r="D110" s="3"/>
      <c r="E110" s="3"/>
    </row>
    <row r="111" spans="2:5" ht="12.75">
      <c r="B111" s="3"/>
      <c r="C111" s="3"/>
      <c r="D111" s="3"/>
      <c r="E111" s="3"/>
    </row>
    <row r="112" spans="2:5" ht="12.75">
      <c r="B112" s="3"/>
      <c r="C112" s="3"/>
      <c r="D112" s="3"/>
      <c r="E112" s="3"/>
    </row>
    <row r="113" spans="2:5" ht="12.75">
      <c r="B113" s="3"/>
      <c r="C113" s="3"/>
      <c r="D113" s="3"/>
      <c r="E113" s="3"/>
    </row>
    <row r="114" spans="2:5" ht="12.75">
      <c r="B114" s="3"/>
      <c r="C114" s="3"/>
      <c r="D114" s="3"/>
      <c r="E114" s="3"/>
    </row>
    <row r="115" spans="2:5" ht="12.75">
      <c r="B115" s="3"/>
      <c r="C115" s="3"/>
      <c r="D115" s="3"/>
      <c r="E115" s="3"/>
    </row>
    <row r="116" spans="2:5" ht="12.75">
      <c r="B116" s="3"/>
      <c r="C116" s="3"/>
      <c r="D116" s="3"/>
      <c r="E116" s="3"/>
    </row>
    <row r="117" spans="2:5" ht="12.75">
      <c r="B117" s="3"/>
      <c r="C117" s="3"/>
      <c r="D117" s="3"/>
      <c r="E117" s="3"/>
    </row>
    <row r="118" spans="2:5" ht="12.75">
      <c r="B118" s="3"/>
      <c r="C118" s="3"/>
      <c r="D118" s="3"/>
      <c r="E118" s="3"/>
    </row>
    <row r="119" spans="2:5" ht="12.75">
      <c r="B119" s="3"/>
      <c r="C119" s="3"/>
      <c r="D119" s="3"/>
      <c r="E119" s="3"/>
    </row>
    <row r="120" spans="2:5" ht="12.75">
      <c r="B120" s="3"/>
      <c r="C120" s="3"/>
      <c r="D120" s="3"/>
      <c r="E120" s="3"/>
    </row>
    <row r="121" spans="2:5" ht="12.75">
      <c r="B121" s="3"/>
      <c r="C121" s="3"/>
      <c r="D121" s="3"/>
      <c r="E121" s="3"/>
    </row>
    <row r="122" spans="2:5" ht="12.75">
      <c r="B122" s="3"/>
      <c r="C122" s="3"/>
      <c r="D122" s="3"/>
      <c r="E122" s="3"/>
    </row>
    <row r="123" spans="2:5" ht="12.75">
      <c r="B123" s="3"/>
      <c r="C123" s="3"/>
      <c r="D123" s="3"/>
      <c r="E123" s="3"/>
    </row>
    <row r="124" spans="2:5" ht="12.75">
      <c r="B124" s="3"/>
      <c r="C124" s="3"/>
      <c r="D124" s="3"/>
      <c r="E124" s="3"/>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sheetData>
  <sheetProtection/>
  <mergeCells count="69">
    <mergeCell ref="A11:B11"/>
    <mergeCell ref="C11:J11"/>
    <mergeCell ref="L11:M11"/>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3:B13"/>
    <mergeCell ref="C13:M13"/>
    <mergeCell ref="A14:B14"/>
    <mergeCell ref="C14:M14"/>
    <mergeCell ref="A15:B15"/>
    <mergeCell ref="C15:M15"/>
    <mergeCell ref="A19:B20"/>
    <mergeCell ref="C19:D20"/>
    <mergeCell ref="F19:H19"/>
    <mergeCell ref="J19:L19"/>
    <mergeCell ref="F20:H20"/>
    <mergeCell ref="A17:B18"/>
    <mergeCell ref="C17:D18"/>
    <mergeCell ref="E17:M17"/>
    <mergeCell ref="F18:H18"/>
    <mergeCell ref="J18:L18"/>
    <mergeCell ref="I27:M27"/>
    <mergeCell ref="F44:F45"/>
    <mergeCell ref="J20:L20"/>
    <mergeCell ref="L22:M22"/>
    <mergeCell ref="A23:A24"/>
    <mergeCell ref="B23:B24"/>
    <mergeCell ref="C23:C24"/>
    <mergeCell ref="D23:D24"/>
    <mergeCell ref="E23:E25"/>
    <mergeCell ref="L23:M23"/>
    <mergeCell ref="D28:E28"/>
    <mergeCell ref="I28:M29"/>
    <mergeCell ref="D29:E29"/>
    <mergeCell ref="A32:M32"/>
    <mergeCell ref="B44:E45"/>
    <mergeCell ref="G44:G45"/>
    <mergeCell ref="F29:H29"/>
    <mergeCell ref="H44:M44"/>
    <mergeCell ref="A27:C29"/>
    <mergeCell ref="D27:E27"/>
    <mergeCell ref="A40:M40"/>
    <mergeCell ref="A42:A43"/>
    <mergeCell ref="B42:E43"/>
    <mergeCell ref="F42:G42"/>
    <mergeCell ref="H42:M43"/>
    <mergeCell ref="B46:E47"/>
    <mergeCell ref="G46:G47"/>
    <mergeCell ref="F46:F47"/>
    <mergeCell ref="F61:H62"/>
    <mergeCell ref="F63:H63"/>
    <mergeCell ref="F64:H65"/>
    <mergeCell ref="B48:E48"/>
    <mergeCell ref="H48:M48"/>
    <mergeCell ref="H47:M47"/>
  </mergeCells>
  <conditionalFormatting sqref="F35:G39">
    <cfRule type="cellIs" priority="7" dxfId="2" operator="between">
      <formula>$L$29</formula>
      <formula>$M$29</formula>
    </cfRule>
    <cfRule type="cellIs" priority="8" dxfId="1" operator="between">
      <formula>$L$28</formula>
      <formula>$M$28</formula>
    </cfRule>
    <cfRule type="cellIs" priority="9" dxfId="0" operator="between">
      <formula>'GRF-02 Agua'!#REF!</formula>
      <formula>$M$27</formula>
    </cfRule>
  </conditionalFormatting>
  <dataValidations count="8">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'GRF-02 Agua'!#REF!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28">
      <selection activeCell="H48" sqref="H48:M4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149" t="s">
        <v>5</v>
      </c>
    </row>
    <row r="4" spans="1:15" ht="14.25" customHeight="1" thickBot="1">
      <c r="A4" s="4"/>
      <c r="B4" s="5"/>
      <c r="C4" s="6"/>
      <c r="D4" s="6"/>
      <c r="E4" s="6"/>
      <c r="F4" s="6"/>
      <c r="G4" s="6"/>
      <c r="H4" s="6"/>
      <c r="I4" s="6"/>
      <c r="J4" s="6"/>
      <c r="K4" s="7"/>
      <c r="L4" s="7"/>
      <c r="M4" s="8"/>
      <c r="O4" s="149" t="s">
        <v>6</v>
      </c>
    </row>
    <row r="5" spans="1:15" ht="13.5" thickBot="1">
      <c r="A5" s="207" t="s">
        <v>7</v>
      </c>
      <c r="B5" s="208"/>
      <c r="C5" s="208"/>
      <c r="D5" s="208"/>
      <c r="E5" s="208"/>
      <c r="F5" s="208"/>
      <c r="G5" s="208"/>
      <c r="H5" s="208"/>
      <c r="I5" s="208"/>
      <c r="J5" s="208"/>
      <c r="K5" s="208"/>
      <c r="L5" s="208"/>
      <c r="M5" s="209"/>
      <c r="O5" s="149"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149" t="s">
        <v>14</v>
      </c>
    </row>
    <row r="8" spans="1:15" ht="34.5" customHeight="1" thickBot="1">
      <c r="A8" s="202" t="s">
        <v>15</v>
      </c>
      <c r="B8" s="203"/>
      <c r="C8" s="214" t="s">
        <v>97</v>
      </c>
      <c r="D8" s="215"/>
      <c r="E8" s="215"/>
      <c r="F8" s="215"/>
      <c r="G8" s="215"/>
      <c r="H8" s="215"/>
      <c r="I8" s="215"/>
      <c r="J8" s="215"/>
      <c r="K8" s="215"/>
      <c r="L8" s="215"/>
      <c r="M8" s="216"/>
      <c r="O8" s="149" t="s">
        <v>16</v>
      </c>
    </row>
    <row r="9" spans="1:16" ht="30" customHeight="1" thickBot="1">
      <c r="A9" s="202" t="s">
        <v>17</v>
      </c>
      <c r="B9" s="203"/>
      <c r="C9" s="204" t="s">
        <v>18</v>
      </c>
      <c r="D9" s="205"/>
      <c r="E9" s="205"/>
      <c r="F9" s="205"/>
      <c r="G9" s="205"/>
      <c r="H9" s="205"/>
      <c r="I9" s="205"/>
      <c r="J9" s="205"/>
      <c r="K9" s="205"/>
      <c r="L9" s="205"/>
      <c r="M9" s="206"/>
      <c r="O9" s="149" t="s">
        <v>19</v>
      </c>
      <c r="P9" s="12"/>
    </row>
    <row r="10" spans="1:15" ht="13.5" thickBot="1">
      <c r="A10" s="13"/>
      <c r="B10" s="149"/>
      <c r="C10" s="149"/>
      <c r="D10" s="149"/>
      <c r="E10" s="149"/>
      <c r="F10" s="149"/>
      <c r="G10" s="149"/>
      <c r="H10" s="149"/>
      <c r="I10" s="149"/>
      <c r="J10" s="149"/>
      <c r="K10" s="149"/>
      <c r="L10" s="149"/>
      <c r="M10" s="14"/>
      <c r="O10" s="2" t="s">
        <v>20</v>
      </c>
    </row>
    <row r="11" spans="1:15" ht="30" customHeight="1" thickBot="1">
      <c r="A11" s="202" t="s">
        <v>21</v>
      </c>
      <c r="B11" s="203"/>
      <c r="C11" s="220" t="s">
        <v>105</v>
      </c>
      <c r="D11" s="221"/>
      <c r="E11" s="221"/>
      <c r="F11" s="221"/>
      <c r="G11" s="221"/>
      <c r="H11" s="221"/>
      <c r="I11" s="221"/>
      <c r="J11" s="221"/>
      <c r="K11" s="15" t="s">
        <v>22</v>
      </c>
      <c r="L11" s="222" t="s">
        <v>190</v>
      </c>
      <c r="M11" s="223"/>
      <c r="O11" s="149" t="s">
        <v>23</v>
      </c>
    </row>
    <row r="12" spans="1:15" ht="34.5" customHeight="1" thickBot="1">
      <c r="A12" s="202" t="s">
        <v>24</v>
      </c>
      <c r="B12" s="203"/>
      <c r="C12" s="311" t="s">
        <v>106</v>
      </c>
      <c r="D12" s="314"/>
      <c r="E12" s="314"/>
      <c r="F12" s="314"/>
      <c r="G12" s="314"/>
      <c r="H12" s="314"/>
      <c r="I12" s="314"/>
      <c r="J12" s="314"/>
      <c r="K12" s="314"/>
      <c r="L12" s="314"/>
      <c r="M12" s="315"/>
      <c r="O12" s="149" t="s">
        <v>25</v>
      </c>
    </row>
    <row r="13" spans="1:15" ht="33" customHeight="1" thickBot="1">
      <c r="A13" s="202" t="s">
        <v>26</v>
      </c>
      <c r="B13" s="203"/>
      <c r="C13" s="311" t="s">
        <v>101</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149" t="s">
        <v>32</v>
      </c>
    </row>
    <row r="16" spans="1:15" ht="13.5" thickBot="1">
      <c r="A16" s="13"/>
      <c r="B16" s="149"/>
      <c r="C16" s="149"/>
      <c r="D16" s="149"/>
      <c r="E16" s="149"/>
      <c r="F16" s="149"/>
      <c r="G16" s="149"/>
      <c r="H16" s="149"/>
      <c r="I16" s="149"/>
      <c r="J16" s="149"/>
      <c r="K16" s="149"/>
      <c r="L16" s="149"/>
      <c r="M16" s="14"/>
      <c r="O16" s="149"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149" t="s">
        <v>43</v>
      </c>
    </row>
    <row r="19" spans="1:15" ht="48" customHeight="1" thickBot="1">
      <c r="A19" s="224" t="s">
        <v>110</v>
      </c>
      <c r="B19" s="304"/>
      <c r="C19" s="230" t="s">
        <v>44</v>
      </c>
      <c r="D19" s="307"/>
      <c r="E19" s="153">
        <v>1</v>
      </c>
      <c r="F19" s="239" t="s">
        <v>107</v>
      </c>
      <c r="G19" s="240"/>
      <c r="H19" s="241"/>
      <c r="I19" s="153" t="s">
        <v>119</v>
      </c>
      <c r="J19" s="301" t="s">
        <v>109</v>
      </c>
      <c r="K19" s="302"/>
      <c r="L19" s="303"/>
      <c r="M19" s="19" t="s">
        <v>23</v>
      </c>
      <c r="O19" s="149"/>
    </row>
    <row r="20" spans="1:15" ht="48" customHeight="1" thickBot="1">
      <c r="A20" s="305"/>
      <c r="B20" s="306"/>
      <c r="C20" s="234"/>
      <c r="D20" s="308"/>
      <c r="E20" s="153">
        <v>2</v>
      </c>
      <c r="F20" s="236" t="s">
        <v>108</v>
      </c>
      <c r="G20" s="309"/>
      <c r="H20" s="310"/>
      <c r="I20" s="153" t="s">
        <v>119</v>
      </c>
      <c r="J20" s="301" t="s">
        <v>103</v>
      </c>
      <c r="K20" s="302"/>
      <c r="L20" s="303"/>
      <c r="M20" s="19" t="s">
        <v>23</v>
      </c>
      <c r="O20" s="149"/>
    </row>
    <row r="21" spans="1:40" ht="13.5" thickBot="1">
      <c r="A21" s="13"/>
      <c r="B21" s="149"/>
      <c r="C21" s="149"/>
      <c r="D21" s="149"/>
      <c r="E21" s="149"/>
      <c r="F21" s="149"/>
      <c r="G21" s="149"/>
      <c r="H21" s="149"/>
      <c r="I21" s="149"/>
      <c r="J21" s="149"/>
      <c r="K21" s="149"/>
      <c r="L21" s="149"/>
      <c r="M21" s="14"/>
      <c r="O21" s="2" t="s">
        <v>46</v>
      </c>
      <c r="AN21" s="1">
        <v>2002</v>
      </c>
    </row>
    <row r="22" spans="1:40" ht="45.75" customHeight="1" thickBot="1">
      <c r="A22" s="16" t="s">
        <v>47</v>
      </c>
      <c r="B22" s="152" t="s">
        <v>8</v>
      </c>
      <c r="C22" s="21" t="s">
        <v>48</v>
      </c>
      <c r="D22" s="152" t="s">
        <v>19</v>
      </c>
      <c r="E22" s="16" t="s">
        <v>49</v>
      </c>
      <c r="F22" s="74">
        <v>0.005</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149"/>
      <c r="C26" s="149"/>
      <c r="D26" s="34"/>
      <c r="E26" s="149"/>
      <c r="F26" s="149"/>
      <c r="G26" s="149"/>
      <c r="H26" s="149"/>
      <c r="I26" s="149"/>
      <c r="J26" s="149"/>
      <c r="K26" s="149"/>
      <c r="L26" s="149"/>
      <c r="M26" s="14"/>
      <c r="O26" s="25"/>
      <c r="AN26" s="1" t="e">
        <f>#REF!+1</f>
        <v>#REF!</v>
      </c>
    </row>
    <row r="27" spans="1:40" ht="51.75" customHeight="1" thickBot="1">
      <c r="A27" s="242" t="s">
        <v>64</v>
      </c>
      <c r="B27" s="246"/>
      <c r="C27" s="243"/>
      <c r="D27" s="260" t="s">
        <v>65</v>
      </c>
      <c r="E27" s="261"/>
      <c r="F27" s="318" t="s">
        <v>211</v>
      </c>
      <c r="G27" s="319"/>
      <c r="H27" s="320"/>
      <c r="I27" s="321" t="s">
        <v>111</v>
      </c>
      <c r="J27" s="322"/>
      <c r="K27" s="322"/>
      <c r="L27" s="322"/>
      <c r="M27" s="323"/>
      <c r="O27" s="25" t="s">
        <v>67</v>
      </c>
      <c r="AN27" s="1" t="e">
        <f>AN26+1</f>
        <v>#REF!</v>
      </c>
    </row>
    <row r="28" spans="1:40" ht="47.25" customHeight="1" thickBot="1">
      <c r="A28" s="256"/>
      <c r="B28" s="257"/>
      <c r="C28" s="258"/>
      <c r="D28" s="267" t="s">
        <v>68</v>
      </c>
      <c r="E28" s="324"/>
      <c r="F28" s="68">
        <v>-0.005</v>
      </c>
      <c r="G28" s="69" t="s">
        <v>66</v>
      </c>
      <c r="H28" s="70" t="s">
        <v>212</v>
      </c>
      <c r="I28" s="290" t="s">
        <v>114</v>
      </c>
      <c r="J28" s="290"/>
      <c r="K28" s="290"/>
      <c r="L28" s="290"/>
      <c r="M28" s="291"/>
      <c r="O28" s="25" t="s">
        <v>69</v>
      </c>
      <c r="AN28" s="1" t="e">
        <f>#REF!+1</f>
        <v>#REF!</v>
      </c>
    </row>
    <row r="29" spans="1:40" ht="46.5" customHeight="1" thickBot="1">
      <c r="A29" s="244"/>
      <c r="B29" s="259"/>
      <c r="C29" s="245"/>
      <c r="D29" s="269" t="s">
        <v>70</v>
      </c>
      <c r="E29" s="270"/>
      <c r="F29" s="325" t="s">
        <v>213</v>
      </c>
      <c r="G29" s="326"/>
      <c r="H29" s="327"/>
      <c r="I29" s="292"/>
      <c r="J29" s="293"/>
      <c r="K29" s="293"/>
      <c r="L29" s="293"/>
      <c r="M29" s="294"/>
      <c r="O29" s="25" t="s">
        <v>71</v>
      </c>
      <c r="AN29" s="1" t="e">
        <f>#REF!+1</f>
        <v>#REF!</v>
      </c>
    </row>
    <row r="30" spans="1:40" ht="12.75">
      <c r="A30" s="13"/>
      <c r="B30" s="149"/>
      <c r="C30" s="149"/>
      <c r="D30" s="149"/>
      <c r="E30" s="149"/>
      <c r="F30" s="149"/>
      <c r="G30" s="149"/>
      <c r="H30" s="149"/>
      <c r="I30" s="149"/>
      <c r="J30" s="149"/>
      <c r="K30" s="149"/>
      <c r="L30" s="149"/>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154"/>
      <c r="B33" s="43"/>
      <c r="C33" s="43"/>
      <c r="D33" s="44"/>
      <c r="E33" s="44"/>
      <c r="F33" s="44"/>
      <c r="G33" s="44"/>
      <c r="H33" s="45"/>
      <c r="I33" s="45"/>
      <c r="J33" s="45"/>
      <c r="K33" s="45"/>
      <c r="L33" s="45"/>
      <c r="M33" s="46"/>
      <c r="O33" s="25"/>
    </row>
    <row r="34" spans="1:38" ht="50.25" customHeight="1" thickBot="1">
      <c r="A34" s="154"/>
      <c r="B34" s="165" t="s">
        <v>75</v>
      </c>
      <c r="C34" s="166" t="s">
        <v>76</v>
      </c>
      <c r="D34" s="167" t="str">
        <f>F20</f>
        <v>Kwh consumidos periodo vigencia anterior</v>
      </c>
      <c r="E34" s="167" t="str">
        <f>F19</f>
        <v>Kwh consumidos periodo vigencia actual</v>
      </c>
      <c r="F34" s="168" t="s">
        <v>77</v>
      </c>
      <c r="G34" s="169" t="s">
        <v>78</v>
      </c>
      <c r="J34" s="149"/>
      <c r="K34" s="149"/>
      <c r="L34" s="149"/>
      <c r="M34" s="151"/>
      <c r="O34" s="25" t="s">
        <v>79</v>
      </c>
      <c r="AI34"/>
      <c r="AL34" s="1"/>
    </row>
    <row r="35" spans="1:38" ht="21.75" customHeight="1">
      <c r="A35" s="154"/>
      <c r="B35" s="170" t="s">
        <v>128</v>
      </c>
      <c r="C35" s="171">
        <v>0.00125</v>
      </c>
      <c r="D35" s="194">
        <v>10800</v>
      </c>
      <c r="E35" s="172">
        <f>3728*3</f>
        <v>11184</v>
      </c>
      <c r="F35" s="173">
        <f>((D35-E35)/D35)</f>
        <v>-0.035555555555555556</v>
      </c>
      <c r="G35" s="174">
        <f>F35</f>
        <v>-0.035555555555555556</v>
      </c>
      <c r="J35" s="149"/>
      <c r="K35" s="149"/>
      <c r="L35" s="149"/>
      <c r="M35" s="151"/>
      <c r="O35" s="25" t="s">
        <v>80</v>
      </c>
      <c r="AI35"/>
      <c r="AL35" s="1"/>
    </row>
    <row r="36" spans="1:38" ht="21.75" customHeight="1">
      <c r="A36" s="154"/>
      <c r="B36" s="175" t="s">
        <v>130</v>
      </c>
      <c r="C36" s="176">
        <v>0.00125</v>
      </c>
      <c r="D36" s="195">
        <v>10866</v>
      </c>
      <c r="E36" s="177">
        <v>10984</v>
      </c>
      <c r="F36" s="178">
        <f>((D36-E36)/D36)</f>
        <v>-0.01085956193631511</v>
      </c>
      <c r="G36" s="179">
        <f>G35+F36</f>
        <v>-0.04641511749187067</v>
      </c>
      <c r="J36" s="149"/>
      <c r="K36" s="149"/>
      <c r="L36" s="149"/>
      <c r="M36" s="151"/>
      <c r="O36" s="25"/>
      <c r="AI36"/>
      <c r="AL36" s="1"/>
    </row>
    <row r="37" spans="1:38" ht="21.75" customHeight="1">
      <c r="A37" s="154"/>
      <c r="B37" s="175" t="s">
        <v>132</v>
      </c>
      <c r="C37" s="176">
        <v>0.00125</v>
      </c>
      <c r="D37" s="195">
        <v>11138</v>
      </c>
      <c r="E37" s="177">
        <v>10910</v>
      </c>
      <c r="F37" s="178">
        <f>((D37-E37)/D37)</f>
        <v>0.02047046148321063</v>
      </c>
      <c r="G37" s="179">
        <f>G36+F37</f>
        <v>-0.025944656008660038</v>
      </c>
      <c r="J37" s="149"/>
      <c r="K37" s="149"/>
      <c r="L37" s="149"/>
      <c r="M37" s="151"/>
      <c r="O37" s="25"/>
      <c r="AI37"/>
      <c r="AL37" s="1"/>
    </row>
    <row r="38" spans="1:16" ht="21.75" customHeight="1" thickBot="1">
      <c r="A38" s="13"/>
      <c r="B38" s="180" t="s">
        <v>134</v>
      </c>
      <c r="C38" s="181">
        <v>0.00125</v>
      </c>
      <c r="D38" s="350">
        <v>10456</v>
      </c>
      <c r="E38" s="182">
        <v>11209</v>
      </c>
      <c r="F38" s="183">
        <f>((D38-E38)/D38)</f>
        <v>-0.07201606732976282</v>
      </c>
      <c r="G38" s="184">
        <f>G37+F38</f>
        <v>-0.09796072333842286</v>
      </c>
      <c r="H38" s="149"/>
      <c r="I38" s="149"/>
      <c r="J38" s="149"/>
      <c r="K38" s="149"/>
      <c r="L38" s="149"/>
      <c r="M38" s="14"/>
      <c r="N38" s="149"/>
      <c r="O38" s="57" t="s">
        <v>18</v>
      </c>
      <c r="P38" s="149"/>
    </row>
    <row r="39" spans="1:15" ht="50.25" customHeight="1" thickBot="1">
      <c r="A39" s="13"/>
      <c r="B39" s="149"/>
      <c r="C39" s="149"/>
      <c r="D39" s="149"/>
      <c r="E39" s="149"/>
      <c r="F39" s="149"/>
      <c r="G39" s="149"/>
      <c r="H39" s="149"/>
      <c r="I39" s="149"/>
      <c r="J39" s="149"/>
      <c r="K39" s="149"/>
      <c r="L39" s="149"/>
      <c r="M39" s="14"/>
      <c r="O39" s="57" t="s">
        <v>81</v>
      </c>
    </row>
    <row r="40" spans="1:40" ht="13.5" customHeight="1" thickBot="1">
      <c r="A40" s="207" t="s">
        <v>82</v>
      </c>
      <c r="B40" s="208"/>
      <c r="C40" s="208"/>
      <c r="D40" s="208"/>
      <c r="E40" s="208"/>
      <c r="F40" s="208"/>
      <c r="G40" s="208"/>
      <c r="H40" s="208"/>
      <c r="I40" s="208"/>
      <c r="J40" s="208"/>
      <c r="K40" s="208"/>
      <c r="L40" s="208"/>
      <c r="M40" s="209"/>
      <c r="O40" s="149" t="s">
        <v>83</v>
      </c>
      <c r="AN40" s="1" t="e">
        <f>#REF!+1</f>
        <v>#REF!</v>
      </c>
    </row>
    <row r="41" spans="1:40" ht="13.5" thickBot="1">
      <c r="A41" s="13"/>
      <c r="B41" s="149"/>
      <c r="C41" s="149"/>
      <c r="D41" s="149"/>
      <c r="E41" s="149"/>
      <c r="F41" s="149"/>
      <c r="G41" s="149"/>
      <c r="H41" s="149"/>
      <c r="I41" s="149"/>
      <c r="J41" s="149"/>
      <c r="K41" s="149"/>
      <c r="L41" s="149"/>
      <c r="M41" s="14"/>
      <c r="O41" s="149"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7" ht="336.75" customHeight="1" thickBot="1">
      <c r="A44" s="185" t="s">
        <v>128</v>
      </c>
      <c r="B44" s="279" t="s">
        <v>221</v>
      </c>
      <c r="C44" s="280"/>
      <c r="D44" s="280"/>
      <c r="E44" s="280"/>
      <c r="F44" s="59"/>
      <c r="G44" s="150" t="s">
        <v>214</v>
      </c>
    </row>
    <row r="45" spans="1:13" ht="185.25" customHeight="1" thickBot="1">
      <c r="A45" s="186" t="s">
        <v>130</v>
      </c>
      <c r="B45" s="279" t="s">
        <v>225</v>
      </c>
      <c r="C45" s="280"/>
      <c r="D45" s="280"/>
      <c r="E45" s="280"/>
      <c r="F45" s="189" t="s">
        <v>214</v>
      </c>
      <c r="G45" s="189"/>
      <c r="H45" s="328" t="s">
        <v>222</v>
      </c>
      <c r="I45" s="329"/>
      <c r="J45" s="329"/>
      <c r="K45" s="329"/>
      <c r="L45" s="329"/>
      <c r="M45" s="330"/>
    </row>
    <row r="46" spans="1:13" ht="86.25" customHeight="1" thickBot="1">
      <c r="A46" s="185" t="s">
        <v>132</v>
      </c>
      <c r="B46" s="279" t="s">
        <v>229</v>
      </c>
      <c r="C46" s="280"/>
      <c r="D46" s="280"/>
      <c r="E46" s="280"/>
      <c r="F46" s="59"/>
      <c r="G46" s="150" t="s">
        <v>214</v>
      </c>
      <c r="H46" s="273"/>
      <c r="I46" s="274"/>
      <c r="J46" s="274"/>
      <c r="K46" s="274"/>
      <c r="L46" s="274"/>
      <c r="M46" s="275"/>
    </row>
    <row r="47" spans="1:13" ht="166.5" customHeight="1" thickBot="1">
      <c r="A47" s="187" t="s">
        <v>134</v>
      </c>
      <c r="B47" s="351" t="s">
        <v>236</v>
      </c>
      <c r="C47" s="352"/>
      <c r="D47" s="352"/>
      <c r="E47" s="352"/>
      <c r="F47" s="59"/>
      <c r="G47" s="150" t="s">
        <v>214</v>
      </c>
      <c r="H47" s="273"/>
      <c r="I47" s="274"/>
      <c r="J47" s="274"/>
      <c r="K47" s="274"/>
      <c r="L47" s="274"/>
      <c r="M47" s="275"/>
    </row>
    <row r="48" spans="1:40" ht="72" customHeight="1" thickBot="1">
      <c r="A48" s="58" t="s">
        <v>92</v>
      </c>
      <c r="B48" s="279" t="s">
        <v>237</v>
      </c>
      <c r="C48" s="280"/>
      <c r="D48" s="280"/>
      <c r="E48" s="280"/>
      <c r="F48" s="59"/>
      <c r="G48" s="15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149"/>
      <c r="C61" s="149"/>
      <c r="D61" s="149"/>
      <c r="E61" s="149"/>
      <c r="F61" s="265"/>
      <c r="G61" s="265"/>
      <c r="H61" s="265"/>
      <c r="I61" s="62" t="s">
        <v>93</v>
      </c>
      <c r="K61" s="63"/>
    </row>
    <row r="62" spans="2:11" ht="15">
      <c r="B62" s="149"/>
      <c r="C62" s="149"/>
      <c r="D62" s="149"/>
      <c r="E62" s="149"/>
      <c r="F62" s="265"/>
      <c r="G62" s="265"/>
      <c r="H62" s="265"/>
      <c r="I62" s="62" t="s">
        <v>94</v>
      </c>
      <c r="K62" s="63"/>
    </row>
    <row r="63" spans="2:11" ht="15">
      <c r="B63" s="149"/>
      <c r="C63" s="149"/>
      <c r="D63" s="149"/>
      <c r="E63" s="149"/>
      <c r="F63" s="265"/>
      <c r="G63" s="265"/>
      <c r="H63" s="265"/>
      <c r="I63" s="62" t="s">
        <v>95</v>
      </c>
      <c r="K63" s="63"/>
    </row>
    <row r="64" spans="2:11" ht="15">
      <c r="B64" s="149"/>
      <c r="C64" s="149"/>
      <c r="D64" s="149"/>
      <c r="E64" s="149"/>
      <c r="F64" s="265"/>
      <c r="G64" s="265"/>
      <c r="H64" s="265"/>
      <c r="K64" s="63"/>
    </row>
    <row r="65" spans="2:11" ht="15">
      <c r="B65" s="149"/>
      <c r="C65" s="149"/>
      <c r="D65" s="149"/>
      <c r="E65" s="149"/>
      <c r="F65" s="265"/>
      <c r="G65" s="265"/>
      <c r="H65" s="265"/>
      <c r="K65" s="63"/>
    </row>
    <row r="66" spans="2:11" ht="15">
      <c r="B66" s="149"/>
      <c r="C66" s="149"/>
      <c r="D66" s="149"/>
      <c r="E66" s="149"/>
      <c r="K66" s="63"/>
    </row>
    <row r="67" spans="2:11" ht="15">
      <c r="B67" s="149"/>
      <c r="C67" s="149"/>
      <c r="D67" s="149"/>
      <c r="E67" s="149"/>
      <c r="K67" s="63"/>
    </row>
    <row r="68" spans="2:11" ht="15">
      <c r="B68" s="149"/>
      <c r="C68" s="149"/>
      <c r="D68" s="149"/>
      <c r="E68" s="149"/>
      <c r="K68" s="63"/>
    </row>
    <row r="69" spans="2:11" ht="15">
      <c r="B69" s="149"/>
      <c r="C69" s="149"/>
      <c r="D69" s="149"/>
      <c r="E69" s="149"/>
      <c r="K69" s="63"/>
    </row>
    <row r="70" spans="2:11" ht="15">
      <c r="B70" s="149"/>
      <c r="C70" s="149"/>
      <c r="D70" s="149"/>
      <c r="E70" s="149"/>
      <c r="K70" s="63"/>
    </row>
    <row r="71" spans="2:11" ht="15">
      <c r="B71" s="149"/>
      <c r="C71" s="149"/>
      <c r="D71" s="149"/>
      <c r="E71" s="149"/>
      <c r="K71" s="63"/>
    </row>
    <row r="72" spans="2:11" ht="15">
      <c r="B72" s="149"/>
      <c r="C72" s="149"/>
      <c r="D72" s="149"/>
      <c r="E72" s="149"/>
      <c r="K72" s="63"/>
    </row>
    <row r="73" spans="2:11" ht="15">
      <c r="B73" s="149"/>
      <c r="C73" s="149"/>
      <c r="D73" s="149"/>
      <c r="E73" s="149"/>
      <c r="K73" s="63"/>
    </row>
    <row r="74" spans="2:11" ht="15">
      <c r="B74" s="149"/>
      <c r="C74" s="149"/>
      <c r="D74" s="149"/>
      <c r="E74" s="149"/>
      <c r="K74" s="63"/>
    </row>
    <row r="75" spans="2:11" ht="15">
      <c r="B75" s="149"/>
      <c r="C75" s="149"/>
      <c r="D75" s="149"/>
      <c r="E75" s="149"/>
      <c r="K75" s="63"/>
    </row>
    <row r="76" spans="2:11" ht="15">
      <c r="B76" s="149"/>
      <c r="C76" s="149"/>
      <c r="D76" s="149"/>
      <c r="E76" s="149"/>
      <c r="K76" s="63"/>
    </row>
    <row r="77" spans="2:11" ht="15">
      <c r="B77" s="149"/>
      <c r="C77" s="149"/>
      <c r="D77" s="149"/>
      <c r="E77" s="149"/>
      <c r="K77" s="63"/>
    </row>
    <row r="78" spans="2:11" ht="15">
      <c r="B78" s="149"/>
      <c r="C78" s="149"/>
      <c r="D78" s="149"/>
      <c r="E78" s="149"/>
      <c r="K78" s="63"/>
    </row>
    <row r="79" spans="2:11" ht="15">
      <c r="B79" s="149"/>
      <c r="C79" s="149"/>
      <c r="D79" s="149"/>
      <c r="E79" s="149"/>
      <c r="K79" s="63"/>
    </row>
    <row r="80" spans="2:11" ht="15">
      <c r="B80" s="149"/>
      <c r="C80" s="149"/>
      <c r="D80" s="149"/>
      <c r="E80" s="149"/>
      <c r="K80" s="63"/>
    </row>
    <row r="81" spans="2:11" ht="15">
      <c r="B81" s="149"/>
      <c r="C81" s="149"/>
      <c r="D81" s="149"/>
      <c r="E81" s="149"/>
      <c r="K81" s="63"/>
    </row>
    <row r="82" spans="2:11" ht="15">
      <c r="B82" s="149"/>
      <c r="C82" s="149"/>
      <c r="D82" s="149"/>
      <c r="E82" s="149"/>
      <c r="K82" s="63"/>
    </row>
    <row r="83" spans="2:11" ht="15">
      <c r="B83" s="149"/>
      <c r="C83" s="149"/>
      <c r="D83" s="149"/>
      <c r="E83" s="149"/>
      <c r="K83" s="63"/>
    </row>
    <row r="84" spans="2:11" ht="15">
      <c r="B84" s="149"/>
      <c r="C84" s="149"/>
      <c r="D84" s="149"/>
      <c r="E84" s="149"/>
      <c r="K84" s="63"/>
    </row>
    <row r="85" spans="2:11" ht="15">
      <c r="B85" s="149"/>
      <c r="C85" s="149"/>
      <c r="D85" s="149"/>
      <c r="E85" s="149"/>
      <c r="K85" s="63"/>
    </row>
    <row r="86" spans="2:11" ht="15">
      <c r="B86" s="149"/>
      <c r="C86" s="149"/>
      <c r="D86" s="149"/>
      <c r="E86" s="149"/>
      <c r="K86" s="63"/>
    </row>
    <row r="87" spans="2:11" ht="15">
      <c r="B87" s="149"/>
      <c r="C87" s="149"/>
      <c r="D87" s="149"/>
      <c r="E87" s="149"/>
      <c r="K87" s="63"/>
    </row>
    <row r="88" spans="2:11" ht="15">
      <c r="B88" s="149"/>
      <c r="C88" s="149"/>
      <c r="D88" s="149"/>
      <c r="E88" s="149"/>
      <c r="K88" s="63"/>
    </row>
    <row r="89" spans="2:11" ht="15">
      <c r="B89" s="149"/>
      <c r="C89" s="149"/>
      <c r="D89" s="149"/>
      <c r="E89" s="149"/>
      <c r="K89" s="63"/>
    </row>
    <row r="90" spans="2:11" ht="15">
      <c r="B90" s="149"/>
      <c r="C90" s="149"/>
      <c r="D90" s="149"/>
      <c r="E90" s="149"/>
      <c r="K90" s="63"/>
    </row>
    <row r="91" spans="2:11" ht="15">
      <c r="B91" s="149"/>
      <c r="C91" s="149"/>
      <c r="D91" s="149"/>
      <c r="E91" s="149"/>
      <c r="K91" s="63"/>
    </row>
    <row r="92" spans="2:11" ht="15">
      <c r="B92" s="149"/>
      <c r="C92" s="149"/>
      <c r="D92" s="149"/>
      <c r="E92" s="149"/>
      <c r="K92" s="63"/>
    </row>
    <row r="93" spans="2:11" ht="15">
      <c r="B93" s="149"/>
      <c r="C93" s="149"/>
      <c r="D93" s="149"/>
      <c r="E93" s="149"/>
      <c r="K93" s="63"/>
    </row>
    <row r="94" spans="2:11" ht="15">
      <c r="B94" s="149"/>
      <c r="C94" s="149"/>
      <c r="D94" s="149"/>
      <c r="E94" s="149"/>
      <c r="K94" s="63"/>
    </row>
    <row r="95" spans="2:11" ht="15">
      <c r="B95" s="149"/>
      <c r="C95" s="149"/>
      <c r="D95" s="149"/>
      <c r="E95" s="149"/>
      <c r="K95" s="63"/>
    </row>
    <row r="96" spans="2:11" ht="15">
      <c r="B96" s="149"/>
      <c r="C96" s="149"/>
      <c r="D96" s="149"/>
      <c r="E96" s="149"/>
      <c r="K96" s="63"/>
    </row>
    <row r="97" spans="2:11" ht="15">
      <c r="B97" s="149"/>
      <c r="C97" s="149"/>
      <c r="D97" s="149"/>
      <c r="E97" s="149"/>
      <c r="K97" s="63"/>
    </row>
    <row r="98" spans="2:11" ht="15">
      <c r="B98" s="149"/>
      <c r="C98" s="149"/>
      <c r="D98" s="149"/>
      <c r="E98" s="149"/>
      <c r="K98" s="63"/>
    </row>
    <row r="99" spans="2:5" ht="12.75">
      <c r="B99" s="149"/>
      <c r="C99" s="149"/>
      <c r="D99" s="149"/>
      <c r="E99" s="149"/>
    </row>
    <row r="100" spans="2:5" ht="12.75">
      <c r="B100" s="149"/>
      <c r="C100" s="149"/>
      <c r="D100" s="149"/>
      <c r="E100" s="149"/>
    </row>
    <row r="101" spans="2:5" ht="12.75">
      <c r="B101" s="149"/>
      <c r="C101" s="149"/>
      <c r="D101" s="149"/>
      <c r="E101" s="149"/>
    </row>
    <row r="102" spans="2:5" ht="12.75">
      <c r="B102" s="149"/>
      <c r="C102" s="149"/>
      <c r="D102" s="149"/>
      <c r="E102" s="149"/>
    </row>
    <row r="103" spans="2:5" ht="12.75">
      <c r="B103" s="149"/>
      <c r="C103" s="149"/>
      <c r="D103" s="149"/>
      <c r="E103" s="149"/>
    </row>
    <row r="104" spans="2:5" ht="12.75">
      <c r="B104" s="149"/>
      <c r="C104" s="149"/>
      <c r="D104" s="149"/>
      <c r="E104" s="149"/>
    </row>
    <row r="105" spans="2:5" ht="12.75">
      <c r="B105" s="149"/>
      <c r="C105" s="149"/>
      <c r="D105" s="149"/>
      <c r="E105" s="149"/>
    </row>
    <row r="106" spans="2:5" ht="12.75">
      <c r="B106" s="149"/>
      <c r="C106" s="149"/>
      <c r="D106" s="149"/>
      <c r="E106" s="149"/>
    </row>
    <row r="107" spans="2:5" ht="12.75">
      <c r="B107" s="149"/>
      <c r="C107" s="149"/>
      <c r="D107" s="149"/>
      <c r="E107" s="149"/>
    </row>
    <row r="108" spans="2:5" ht="12.75">
      <c r="B108" s="149"/>
      <c r="C108" s="149"/>
      <c r="D108" s="149"/>
      <c r="E108" s="149"/>
    </row>
    <row r="109" spans="2:5" ht="12.75">
      <c r="B109" s="149"/>
      <c r="C109" s="149"/>
      <c r="D109" s="149"/>
      <c r="E109" s="149"/>
    </row>
    <row r="110" spans="2:5" ht="12.75">
      <c r="B110" s="149"/>
      <c r="C110" s="149"/>
      <c r="D110" s="149"/>
      <c r="E110" s="149"/>
    </row>
    <row r="111" spans="2:5" ht="12.75">
      <c r="B111" s="149"/>
      <c r="C111" s="149"/>
      <c r="D111" s="149"/>
      <c r="E111" s="149"/>
    </row>
    <row r="112" spans="2:5" ht="12.75">
      <c r="B112" s="149"/>
      <c r="C112" s="149"/>
      <c r="D112" s="149"/>
      <c r="E112" s="149"/>
    </row>
    <row r="113" spans="2:5" ht="12.75">
      <c r="B113" s="149"/>
      <c r="C113" s="149"/>
      <c r="D113" s="149"/>
      <c r="E113" s="149"/>
    </row>
    <row r="114" spans="2:5" ht="12.75">
      <c r="B114" s="149"/>
      <c r="C114" s="149"/>
      <c r="D114" s="149"/>
      <c r="E114" s="149"/>
    </row>
    <row r="115" spans="2:5" ht="12.75">
      <c r="B115" s="149"/>
      <c r="C115" s="149"/>
      <c r="D115" s="149"/>
      <c r="E115" s="149"/>
    </row>
    <row r="116" spans="2:5" ht="12.75">
      <c r="B116" s="149"/>
      <c r="C116" s="149"/>
      <c r="D116" s="149"/>
      <c r="E116" s="149"/>
    </row>
    <row r="117" spans="2:5" ht="12.75">
      <c r="B117" s="149"/>
      <c r="C117" s="149"/>
      <c r="D117" s="149"/>
      <c r="E117" s="149"/>
    </row>
    <row r="118" spans="2:5" ht="12.75">
      <c r="B118" s="149"/>
      <c r="C118" s="149"/>
      <c r="D118" s="149"/>
      <c r="E118" s="149"/>
    </row>
    <row r="119" spans="2:5" ht="12.75">
      <c r="B119" s="149"/>
      <c r="C119" s="149"/>
      <c r="D119" s="149"/>
      <c r="E119" s="149"/>
    </row>
    <row r="120" spans="2:5" ht="12.75">
      <c r="B120" s="149"/>
      <c r="C120" s="149"/>
      <c r="D120" s="149"/>
      <c r="E120" s="149"/>
    </row>
    <row r="121" spans="2:5" ht="12.75">
      <c r="B121" s="149"/>
      <c r="C121" s="149"/>
      <c r="D121" s="149"/>
      <c r="E121" s="149"/>
    </row>
    <row r="122" spans="2:5" ht="12.75">
      <c r="B122" s="149"/>
      <c r="C122" s="149"/>
      <c r="D122" s="149"/>
      <c r="E122" s="149"/>
    </row>
    <row r="123" spans="2:5" ht="12.75">
      <c r="B123" s="149"/>
      <c r="C123" s="149"/>
      <c r="D123" s="149"/>
      <c r="E123" s="149"/>
    </row>
    <row r="124" spans="2:5" ht="12.75">
      <c r="B124" s="149"/>
      <c r="C124" s="149"/>
      <c r="D124" s="149"/>
      <c r="E124" s="149"/>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69">
    <mergeCell ref="F61:H62"/>
    <mergeCell ref="F63:H63"/>
    <mergeCell ref="F64:H65"/>
    <mergeCell ref="B45:E45"/>
    <mergeCell ref="H45:M45"/>
    <mergeCell ref="B46:E46"/>
    <mergeCell ref="H46:M46"/>
    <mergeCell ref="B48:E48"/>
    <mergeCell ref="H48:M48"/>
    <mergeCell ref="F29:H29"/>
    <mergeCell ref="B47:E47"/>
    <mergeCell ref="H47:M47"/>
    <mergeCell ref="A32:M32"/>
    <mergeCell ref="A40:M40"/>
    <mergeCell ref="A42:A43"/>
    <mergeCell ref="B42:E43"/>
    <mergeCell ref="F42:G42"/>
    <mergeCell ref="H42:M43"/>
    <mergeCell ref="B44:E44"/>
    <mergeCell ref="F19:H19"/>
    <mergeCell ref="J19:L19"/>
    <mergeCell ref="F20:H20"/>
    <mergeCell ref="A27:C29"/>
    <mergeCell ref="D27:E27"/>
    <mergeCell ref="F27:H27"/>
    <mergeCell ref="I27:M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'GRF-03 Energía'!#REF!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'GRF-03 Energía'!#REF!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dimension ref="A1:AN135"/>
  <sheetViews>
    <sheetView showGridLines="0" view="pageBreakPreview" zoomScale="80" zoomScaleNormal="80" zoomScaleSheetLayoutView="80" zoomScalePageLayoutView="0" workbookViewId="0" topLeftCell="A31">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61" t="s">
        <v>5</v>
      </c>
    </row>
    <row r="4" spans="1:15" ht="14.25" customHeight="1" thickBot="1">
      <c r="A4" s="4"/>
      <c r="B4" s="5"/>
      <c r="C4" s="6"/>
      <c r="D4" s="6"/>
      <c r="E4" s="6"/>
      <c r="F4" s="6"/>
      <c r="G4" s="6"/>
      <c r="H4" s="6"/>
      <c r="I4" s="6"/>
      <c r="J4" s="6"/>
      <c r="K4" s="7"/>
      <c r="L4" s="7"/>
      <c r="M4" s="8"/>
      <c r="O4" s="61" t="s">
        <v>6</v>
      </c>
    </row>
    <row r="5" spans="1:15" ht="13.5" thickBot="1">
      <c r="A5" s="207" t="s">
        <v>7</v>
      </c>
      <c r="B5" s="208"/>
      <c r="C5" s="208"/>
      <c r="D5" s="208"/>
      <c r="E5" s="208"/>
      <c r="F5" s="208"/>
      <c r="G5" s="208"/>
      <c r="H5" s="208"/>
      <c r="I5" s="208"/>
      <c r="J5" s="208"/>
      <c r="K5" s="208"/>
      <c r="L5" s="208"/>
      <c r="M5" s="209"/>
      <c r="O5" s="61"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61" t="s">
        <v>14</v>
      </c>
    </row>
    <row r="8" spans="1:15" ht="41.25" customHeight="1" thickBot="1">
      <c r="A8" s="202" t="s">
        <v>15</v>
      </c>
      <c r="B8" s="203"/>
      <c r="C8" s="311" t="s">
        <v>97</v>
      </c>
      <c r="D8" s="314"/>
      <c r="E8" s="314"/>
      <c r="F8" s="314"/>
      <c r="G8" s="314"/>
      <c r="H8" s="314"/>
      <c r="I8" s="314"/>
      <c r="J8" s="314"/>
      <c r="K8" s="314"/>
      <c r="L8" s="314"/>
      <c r="M8" s="315"/>
      <c r="O8" s="61" t="s">
        <v>16</v>
      </c>
    </row>
    <row r="9" spans="1:16" ht="30" customHeight="1" thickBot="1">
      <c r="A9" s="202" t="s">
        <v>17</v>
      </c>
      <c r="B9" s="203"/>
      <c r="C9" s="204" t="s">
        <v>18</v>
      </c>
      <c r="D9" s="205"/>
      <c r="E9" s="205"/>
      <c r="F9" s="205"/>
      <c r="G9" s="205"/>
      <c r="H9" s="205"/>
      <c r="I9" s="205"/>
      <c r="J9" s="205"/>
      <c r="K9" s="205"/>
      <c r="L9" s="205"/>
      <c r="M9" s="206"/>
      <c r="O9" s="61" t="s">
        <v>19</v>
      </c>
      <c r="P9" s="12"/>
    </row>
    <row r="10" spans="1:15" ht="13.5" thickBot="1">
      <c r="A10" s="13"/>
      <c r="B10" s="61"/>
      <c r="C10" s="61"/>
      <c r="D10" s="61"/>
      <c r="E10" s="61"/>
      <c r="F10" s="61"/>
      <c r="G10" s="61"/>
      <c r="H10" s="61"/>
      <c r="I10" s="61"/>
      <c r="J10" s="61"/>
      <c r="K10" s="61"/>
      <c r="L10" s="61"/>
      <c r="M10" s="14"/>
      <c r="O10" s="2" t="s">
        <v>20</v>
      </c>
    </row>
    <row r="11" spans="1:15" ht="30" customHeight="1" thickBot="1">
      <c r="A11" s="202" t="s">
        <v>21</v>
      </c>
      <c r="B11" s="203"/>
      <c r="C11" s="220" t="s">
        <v>115</v>
      </c>
      <c r="D11" s="221"/>
      <c r="E11" s="221"/>
      <c r="F11" s="221"/>
      <c r="G11" s="221"/>
      <c r="H11" s="221"/>
      <c r="I11" s="221"/>
      <c r="J11" s="221"/>
      <c r="K11" s="15" t="s">
        <v>22</v>
      </c>
      <c r="L11" s="222" t="s">
        <v>191</v>
      </c>
      <c r="M11" s="223"/>
      <c r="O11" s="61" t="s">
        <v>23</v>
      </c>
    </row>
    <row r="12" spans="1:15" ht="30" customHeight="1" thickBot="1">
      <c r="A12" s="202" t="s">
        <v>24</v>
      </c>
      <c r="B12" s="203"/>
      <c r="C12" s="311" t="s">
        <v>155</v>
      </c>
      <c r="D12" s="314"/>
      <c r="E12" s="314"/>
      <c r="F12" s="314"/>
      <c r="G12" s="314"/>
      <c r="H12" s="314"/>
      <c r="I12" s="314"/>
      <c r="J12" s="314"/>
      <c r="K12" s="314"/>
      <c r="L12" s="314"/>
      <c r="M12" s="315"/>
      <c r="O12" s="61" t="s">
        <v>25</v>
      </c>
    </row>
    <row r="13" spans="1:15" ht="30" customHeight="1" thickBot="1">
      <c r="A13" s="202" t="s">
        <v>26</v>
      </c>
      <c r="B13" s="203"/>
      <c r="C13" s="311" t="s">
        <v>116</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61" t="s">
        <v>32</v>
      </c>
    </row>
    <row r="16" spans="1:15" ht="13.5" thickBot="1">
      <c r="A16" s="13"/>
      <c r="B16" s="61"/>
      <c r="C16" s="61"/>
      <c r="D16" s="61"/>
      <c r="E16" s="61"/>
      <c r="F16" s="61"/>
      <c r="G16" s="61"/>
      <c r="H16" s="61"/>
      <c r="I16" s="61"/>
      <c r="J16" s="61"/>
      <c r="K16" s="61"/>
      <c r="L16" s="61"/>
      <c r="M16" s="14"/>
      <c r="O16" s="61"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56"/>
      <c r="B18" s="258"/>
      <c r="C18" s="256"/>
      <c r="D18" s="258"/>
      <c r="E18" s="16" t="s">
        <v>38</v>
      </c>
      <c r="F18" s="202" t="s">
        <v>39</v>
      </c>
      <c r="G18" s="217"/>
      <c r="H18" s="203"/>
      <c r="I18" s="17" t="s">
        <v>40</v>
      </c>
      <c r="J18" s="202" t="s">
        <v>41</v>
      </c>
      <c r="K18" s="217"/>
      <c r="L18" s="203"/>
      <c r="M18" s="16" t="s">
        <v>42</v>
      </c>
      <c r="O18" s="61" t="s">
        <v>43</v>
      </c>
    </row>
    <row r="19" spans="1:15" ht="30" customHeight="1" thickBot="1">
      <c r="A19" s="334" t="s">
        <v>120</v>
      </c>
      <c r="B19" s="335"/>
      <c r="C19" s="334" t="s">
        <v>117</v>
      </c>
      <c r="D19" s="335"/>
      <c r="E19" s="19">
        <v>1</v>
      </c>
      <c r="F19" s="236" t="s">
        <v>121</v>
      </c>
      <c r="G19" s="237"/>
      <c r="H19" s="238"/>
      <c r="I19" s="18" t="s">
        <v>119</v>
      </c>
      <c r="J19" s="331" t="s">
        <v>109</v>
      </c>
      <c r="K19" s="332"/>
      <c r="L19" s="333"/>
      <c r="M19" s="19" t="s">
        <v>23</v>
      </c>
      <c r="O19" s="61" t="s">
        <v>122</v>
      </c>
    </row>
    <row r="20" spans="1:15" ht="30" customHeight="1" thickBot="1">
      <c r="A20" s="234"/>
      <c r="B20" s="235"/>
      <c r="C20" s="234"/>
      <c r="D20" s="308"/>
      <c r="E20" s="19">
        <v>2</v>
      </c>
      <c r="F20" s="236" t="s">
        <v>123</v>
      </c>
      <c r="G20" s="237"/>
      <c r="H20" s="238"/>
      <c r="I20" s="18" t="s">
        <v>45</v>
      </c>
      <c r="J20" s="331" t="s">
        <v>124</v>
      </c>
      <c r="K20" s="332"/>
      <c r="L20" s="333"/>
      <c r="M20" s="19" t="s">
        <v>23</v>
      </c>
      <c r="O20" s="61" t="s">
        <v>13</v>
      </c>
    </row>
    <row r="21" spans="1:40" ht="13.5" thickBot="1">
      <c r="A21" s="13"/>
      <c r="B21" s="61"/>
      <c r="C21" s="61"/>
      <c r="D21" s="61"/>
      <c r="E21" s="61"/>
      <c r="F21" s="61"/>
      <c r="G21" s="61"/>
      <c r="H21" s="61"/>
      <c r="I21" s="61"/>
      <c r="J21" s="61"/>
      <c r="K21" s="61"/>
      <c r="L21" s="61"/>
      <c r="M21" s="14"/>
      <c r="O21" s="2" t="s">
        <v>46</v>
      </c>
      <c r="AN21" s="1">
        <v>2002</v>
      </c>
    </row>
    <row r="22" spans="1:40" ht="45.75" customHeight="1" thickBot="1">
      <c r="A22" s="16" t="s">
        <v>47</v>
      </c>
      <c r="B22" s="20" t="s">
        <v>6</v>
      </c>
      <c r="C22" s="21" t="s">
        <v>48</v>
      </c>
      <c r="D22" s="20" t="s">
        <v>16</v>
      </c>
      <c r="E22" s="16" t="s">
        <v>49</v>
      </c>
      <c r="F22" s="74" t="s">
        <v>210</v>
      </c>
      <c r="G22" s="16" t="s">
        <v>50</v>
      </c>
      <c r="H22" s="23" t="s">
        <v>51</v>
      </c>
      <c r="I22" s="16" t="s">
        <v>52</v>
      </c>
      <c r="J22" s="24" t="s">
        <v>51</v>
      </c>
      <c r="K22" s="16" t="s">
        <v>53</v>
      </c>
      <c r="L22" s="239" t="s">
        <v>51</v>
      </c>
      <c r="M22" s="241"/>
      <c r="O22" s="7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7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7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76" t="s">
        <v>67</v>
      </c>
    </row>
    <row r="26" spans="1:40" ht="13.5" thickBot="1">
      <c r="A26" s="13"/>
      <c r="B26" s="61"/>
      <c r="C26" s="61"/>
      <c r="D26" s="61"/>
      <c r="E26" s="61"/>
      <c r="F26" s="61"/>
      <c r="G26" s="61"/>
      <c r="H26" s="61"/>
      <c r="I26" s="61"/>
      <c r="J26" s="61"/>
      <c r="K26" s="61"/>
      <c r="L26" s="61"/>
      <c r="M26" s="14"/>
      <c r="O26" s="75" t="s">
        <v>125</v>
      </c>
      <c r="AN26" s="1" t="e">
        <f>#REF!+1</f>
        <v>#REF!</v>
      </c>
    </row>
    <row r="27" spans="1:40" ht="30.75" customHeight="1" thickBot="1">
      <c r="A27" s="242" t="s">
        <v>64</v>
      </c>
      <c r="B27" s="246"/>
      <c r="C27" s="243"/>
      <c r="D27" s="260" t="s">
        <v>65</v>
      </c>
      <c r="E27" s="261"/>
      <c r="F27" s="35">
        <v>60</v>
      </c>
      <c r="G27" s="77" t="s">
        <v>66</v>
      </c>
      <c r="H27" s="36">
        <v>85</v>
      </c>
      <c r="I27" s="262" t="s">
        <v>126</v>
      </c>
      <c r="J27" s="263"/>
      <c r="K27" s="78"/>
      <c r="L27" s="79"/>
      <c r="M27" s="80"/>
      <c r="O27" s="75" t="s">
        <v>69</v>
      </c>
      <c r="AN27" s="1" t="e">
        <f>AN26+1</f>
        <v>#REF!</v>
      </c>
    </row>
    <row r="28" spans="1:40" ht="30.75" customHeight="1" thickBot="1">
      <c r="A28" s="256"/>
      <c r="B28" s="257"/>
      <c r="C28" s="258"/>
      <c r="D28" s="267" t="s">
        <v>68</v>
      </c>
      <c r="E28" s="268"/>
      <c r="F28" s="37" t="s">
        <v>174</v>
      </c>
      <c r="G28" s="40" t="s">
        <v>66</v>
      </c>
      <c r="H28" s="38">
        <v>90</v>
      </c>
      <c r="I28" s="336" t="s">
        <v>197</v>
      </c>
      <c r="J28" s="337"/>
      <c r="K28" s="337"/>
      <c r="L28" s="337"/>
      <c r="M28" s="338"/>
      <c r="O28" s="75" t="s">
        <v>71</v>
      </c>
      <c r="AN28" s="1" t="e">
        <f>#REF!+1</f>
        <v>#REF!</v>
      </c>
    </row>
    <row r="29" spans="1:40" ht="36.75" customHeight="1" thickBot="1">
      <c r="A29" s="244"/>
      <c r="B29" s="259"/>
      <c r="C29" s="245"/>
      <c r="D29" s="269" t="s">
        <v>70</v>
      </c>
      <c r="E29" s="270"/>
      <c r="F29" s="295" t="s">
        <v>175</v>
      </c>
      <c r="G29" s="296"/>
      <c r="H29" s="297"/>
      <c r="I29" s="339"/>
      <c r="J29" s="340"/>
      <c r="K29" s="340"/>
      <c r="L29" s="340"/>
      <c r="M29" s="341"/>
      <c r="O29" s="94" t="s">
        <v>72</v>
      </c>
      <c r="AN29" s="1" t="e">
        <f>#REF!+1</f>
        <v>#REF!</v>
      </c>
    </row>
    <row r="30" spans="1:40" ht="13.5" thickBot="1">
      <c r="A30" s="13"/>
      <c r="B30" s="61"/>
      <c r="C30" s="61"/>
      <c r="D30" s="61"/>
      <c r="E30" s="61"/>
      <c r="F30" s="61"/>
      <c r="G30" s="61"/>
      <c r="H30" s="61"/>
      <c r="I30" s="61"/>
      <c r="J30" s="61"/>
      <c r="K30" s="61"/>
      <c r="L30" s="61"/>
      <c r="M30" s="14"/>
      <c r="O30" s="75" t="s">
        <v>11</v>
      </c>
      <c r="AN30" s="1" t="e">
        <f>#REF!+1</f>
        <v>#REF!</v>
      </c>
    </row>
    <row r="31" spans="1:40" ht="13.5" customHeight="1" thickBot="1">
      <c r="A31" s="207" t="s">
        <v>73</v>
      </c>
      <c r="B31" s="208"/>
      <c r="C31" s="208"/>
      <c r="D31" s="208"/>
      <c r="E31" s="208"/>
      <c r="F31" s="208"/>
      <c r="G31" s="208"/>
      <c r="H31" s="208"/>
      <c r="I31" s="208"/>
      <c r="J31" s="208"/>
      <c r="K31" s="208"/>
      <c r="L31" s="208"/>
      <c r="M31" s="209"/>
      <c r="O31" s="75" t="s">
        <v>74</v>
      </c>
      <c r="AN31" s="1" t="e">
        <f>AN30+1</f>
        <v>#REF!</v>
      </c>
    </row>
    <row r="32" spans="1:40" ht="13.5" thickBot="1">
      <c r="A32" s="13"/>
      <c r="B32" s="61"/>
      <c r="C32" s="61"/>
      <c r="D32" s="61"/>
      <c r="E32" s="61"/>
      <c r="F32" s="61"/>
      <c r="G32" s="61"/>
      <c r="H32" s="61"/>
      <c r="I32" s="61"/>
      <c r="J32" s="61"/>
      <c r="K32" s="61"/>
      <c r="L32" s="61"/>
      <c r="M32" s="14"/>
      <c r="O32" s="75" t="s">
        <v>79</v>
      </c>
      <c r="AN32" s="1" t="e">
        <f>AN31+1</f>
        <v>#REF!</v>
      </c>
    </row>
    <row r="33" spans="1:38" ht="71.25" customHeight="1" thickBot="1">
      <c r="A33" s="42"/>
      <c r="B33" s="81" t="s">
        <v>75</v>
      </c>
      <c r="C33" s="82" t="s">
        <v>76</v>
      </c>
      <c r="D33" s="82" t="str">
        <f>F19</f>
        <v>Kwh consumidos en el periodo</v>
      </c>
      <c r="E33" s="82" t="str">
        <f>F20</f>
        <v>N° total de funcionarios y contratistas en el periodo</v>
      </c>
      <c r="F33" s="83" t="s">
        <v>77</v>
      </c>
      <c r="G33" s="84" t="s">
        <v>78</v>
      </c>
      <c r="J33" s="61"/>
      <c r="K33" s="61"/>
      <c r="L33" s="61"/>
      <c r="M33" s="52"/>
      <c r="O33" s="75" t="s">
        <v>80</v>
      </c>
      <c r="AI33"/>
      <c r="AL33" s="1"/>
    </row>
    <row r="34" spans="1:38" ht="27" customHeight="1">
      <c r="A34" s="42"/>
      <c r="B34" s="139" t="s">
        <v>128</v>
      </c>
      <c r="C34" s="140">
        <v>85</v>
      </c>
      <c r="D34" s="143">
        <v>11859</v>
      </c>
      <c r="E34" s="147">
        <f>49+50+53</f>
        <v>152</v>
      </c>
      <c r="F34" s="191">
        <f>D34/E34</f>
        <v>78.01973684210526</v>
      </c>
      <c r="G34" s="198">
        <f>F34</f>
        <v>78.01973684210526</v>
      </c>
      <c r="J34" s="61"/>
      <c r="K34" s="61"/>
      <c r="L34" s="61"/>
      <c r="M34" s="52"/>
      <c r="O34" s="75" t="s">
        <v>129</v>
      </c>
      <c r="AI34"/>
      <c r="AL34" s="1"/>
    </row>
    <row r="35" spans="1:38" ht="27" customHeight="1">
      <c r="A35" s="42"/>
      <c r="B35" s="85" t="s">
        <v>130</v>
      </c>
      <c r="C35" s="92">
        <v>85</v>
      </c>
      <c r="D35" s="142">
        <v>10984</v>
      </c>
      <c r="E35" s="86">
        <f>53+53+54</f>
        <v>160</v>
      </c>
      <c r="F35" s="192">
        <f>D35/E35</f>
        <v>68.65</v>
      </c>
      <c r="G35" s="199">
        <f>G34+F35</f>
        <v>146.66973684210527</v>
      </c>
      <c r="J35" s="61"/>
      <c r="K35" s="61"/>
      <c r="L35" s="61"/>
      <c r="M35" s="52"/>
      <c r="O35" s="75" t="s">
        <v>131</v>
      </c>
      <c r="AI35"/>
      <c r="AL35" s="1"/>
    </row>
    <row r="36" spans="1:38" ht="27" customHeight="1">
      <c r="A36" s="42"/>
      <c r="B36" s="85" t="s">
        <v>132</v>
      </c>
      <c r="C36" s="92">
        <v>85</v>
      </c>
      <c r="D36" s="142">
        <v>10910</v>
      </c>
      <c r="E36" s="86">
        <f>55+54+55</f>
        <v>164</v>
      </c>
      <c r="F36" s="192">
        <f>D36/E36</f>
        <v>66.52439024390245</v>
      </c>
      <c r="G36" s="199">
        <f>G35+F36</f>
        <v>213.1941270860077</v>
      </c>
      <c r="J36" s="61"/>
      <c r="K36" s="61"/>
      <c r="L36" s="61"/>
      <c r="M36" s="52"/>
      <c r="O36" s="2" t="s">
        <v>133</v>
      </c>
      <c r="AI36"/>
      <c r="AL36" s="1"/>
    </row>
    <row r="37" spans="1:38" ht="27" customHeight="1" thickBot="1">
      <c r="A37" s="42"/>
      <c r="B37" s="87" t="s">
        <v>134</v>
      </c>
      <c r="C37" s="93">
        <v>85</v>
      </c>
      <c r="D37" s="353">
        <v>11209</v>
      </c>
      <c r="E37" s="88">
        <v>155</v>
      </c>
      <c r="F37" s="141">
        <f>D37/E37</f>
        <v>72.31612903225806</v>
      </c>
      <c r="G37" s="200">
        <f>G36+F37</f>
        <v>285.5102561182658</v>
      </c>
      <c r="J37" s="61"/>
      <c r="K37" s="61"/>
      <c r="L37" s="61"/>
      <c r="M37" s="52"/>
      <c r="O37" s="57" t="s">
        <v>135</v>
      </c>
      <c r="AI37"/>
      <c r="AL37" s="1"/>
    </row>
    <row r="38" spans="1:16" ht="12.75">
      <c r="A38" s="13"/>
      <c r="B38" s="61"/>
      <c r="C38" s="61"/>
      <c r="D38" s="61"/>
      <c r="E38" s="61"/>
      <c r="F38" s="61"/>
      <c r="G38" s="61"/>
      <c r="H38" s="61"/>
      <c r="I38" s="61"/>
      <c r="J38" s="61"/>
      <c r="K38" s="61"/>
      <c r="L38" s="61"/>
      <c r="M38" s="14"/>
      <c r="N38" s="61"/>
      <c r="O38" s="57" t="s">
        <v>18</v>
      </c>
      <c r="P38" s="61"/>
    </row>
    <row r="39" spans="1:40" ht="12.75">
      <c r="A39" s="13"/>
      <c r="B39" s="61"/>
      <c r="C39" s="61"/>
      <c r="D39" s="61"/>
      <c r="E39" s="61"/>
      <c r="F39" s="61"/>
      <c r="G39" s="61"/>
      <c r="H39" s="61"/>
      <c r="I39" s="61"/>
      <c r="J39" s="61"/>
      <c r="K39" s="61"/>
      <c r="L39" s="61"/>
      <c r="M39" s="14"/>
      <c r="O39" s="57" t="s">
        <v>136</v>
      </c>
      <c r="AN39" s="1" t="e">
        <f>#REF!+1</f>
        <v>#REF!</v>
      </c>
    </row>
    <row r="40" spans="1:15" ht="12.75">
      <c r="A40" s="13"/>
      <c r="B40" s="61"/>
      <c r="C40" s="61"/>
      <c r="D40" s="61"/>
      <c r="E40" s="61"/>
      <c r="F40" s="61"/>
      <c r="G40" s="61"/>
      <c r="H40" s="61"/>
      <c r="I40" s="61"/>
      <c r="J40" s="61"/>
      <c r="K40" s="61"/>
      <c r="L40" s="61"/>
      <c r="M40" s="14"/>
      <c r="O40" s="57" t="s">
        <v>81</v>
      </c>
    </row>
    <row r="41" spans="1:15" ht="12.75">
      <c r="A41" s="13"/>
      <c r="B41" s="61"/>
      <c r="C41" s="61"/>
      <c r="D41" s="61"/>
      <c r="E41" s="61"/>
      <c r="F41" s="61"/>
      <c r="G41" s="61"/>
      <c r="H41" s="61"/>
      <c r="I41" s="61"/>
      <c r="J41" s="61"/>
      <c r="K41" s="61"/>
      <c r="L41" s="61"/>
      <c r="M41" s="14"/>
      <c r="O41" s="61" t="s">
        <v>137</v>
      </c>
    </row>
    <row r="42" spans="1:40" ht="16.5" customHeight="1" thickBot="1">
      <c r="A42" s="13"/>
      <c r="B42" s="61"/>
      <c r="C42" s="61"/>
      <c r="D42" s="61"/>
      <c r="E42" s="61"/>
      <c r="F42" s="61"/>
      <c r="G42" s="61"/>
      <c r="H42" s="61"/>
      <c r="I42" s="61"/>
      <c r="J42" s="61"/>
      <c r="K42" s="61"/>
      <c r="L42" s="61"/>
      <c r="M42" s="14"/>
      <c r="O42" s="2" t="s">
        <v>138</v>
      </c>
      <c r="AN42" s="1" t="e">
        <f>#REF!+1</f>
        <v>#REF!</v>
      </c>
    </row>
    <row r="43" spans="1:40" ht="13.5" customHeight="1" thickBot="1">
      <c r="A43" s="207" t="s">
        <v>82</v>
      </c>
      <c r="B43" s="208"/>
      <c r="C43" s="208"/>
      <c r="D43" s="208"/>
      <c r="E43" s="208"/>
      <c r="F43" s="208"/>
      <c r="G43" s="208"/>
      <c r="H43" s="208"/>
      <c r="I43" s="208"/>
      <c r="J43" s="208"/>
      <c r="K43" s="208"/>
      <c r="L43" s="208"/>
      <c r="M43" s="209"/>
      <c r="O43" s="61" t="s">
        <v>83</v>
      </c>
      <c r="AN43" s="1" t="e">
        <f>#REF!+1</f>
        <v>#REF!</v>
      </c>
    </row>
    <row r="44" spans="1:40" ht="13.5" thickBot="1">
      <c r="A44" s="13"/>
      <c r="B44" s="61"/>
      <c r="C44" s="61"/>
      <c r="D44" s="61"/>
      <c r="E44" s="61"/>
      <c r="F44" s="61"/>
      <c r="G44" s="61"/>
      <c r="H44" s="61"/>
      <c r="I44" s="61"/>
      <c r="J44" s="61"/>
      <c r="K44" s="61"/>
      <c r="L44" s="61"/>
      <c r="M44" s="14"/>
      <c r="O44" s="61" t="s">
        <v>84</v>
      </c>
      <c r="AN44" s="1" t="e">
        <f aca="true" t="shared" si="0" ref="AN44:AN54">AN43+1</f>
        <v>#REF!</v>
      </c>
    </row>
    <row r="45" spans="1:40" ht="25.5" customHeight="1" thickBot="1">
      <c r="A45" s="251" t="s">
        <v>85</v>
      </c>
      <c r="B45" s="242" t="s">
        <v>86</v>
      </c>
      <c r="C45" s="246"/>
      <c r="D45" s="246"/>
      <c r="E45" s="243"/>
      <c r="F45" s="202" t="s">
        <v>87</v>
      </c>
      <c r="G45" s="203"/>
      <c r="H45" s="242" t="s">
        <v>88</v>
      </c>
      <c r="I45" s="246"/>
      <c r="J45" s="246"/>
      <c r="K45" s="246"/>
      <c r="L45" s="246"/>
      <c r="M45" s="243"/>
      <c r="O45" s="1" t="s">
        <v>29</v>
      </c>
      <c r="AN45" s="1" t="e">
        <f t="shared" si="0"/>
        <v>#REF!</v>
      </c>
    </row>
    <row r="46" spans="1:15" ht="25.5" customHeight="1" thickBot="1">
      <c r="A46" s="252"/>
      <c r="B46" s="244"/>
      <c r="C46" s="259"/>
      <c r="D46" s="259"/>
      <c r="E46" s="245"/>
      <c r="F46" s="16" t="s">
        <v>89</v>
      </c>
      <c r="G46" s="17" t="s">
        <v>90</v>
      </c>
      <c r="H46" s="244"/>
      <c r="I46" s="259"/>
      <c r="J46" s="259"/>
      <c r="K46" s="259"/>
      <c r="L46" s="259"/>
      <c r="M46" s="245"/>
      <c r="O46" s="1" t="s">
        <v>91</v>
      </c>
    </row>
    <row r="47" spans="1:40" ht="144" customHeight="1" thickBot="1">
      <c r="A47" s="58" t="s">
        <v>128</v>
      </c>
      <c r="B47" s="279" t="s">
        <v>218</v>
      </c>
      <c r="C47" s="280"/>
      <c r="D47" s="280"/>
      <c r="E47" s="280"/>
      <c r="F47" s="59"/>
      <c r="G47" s="60" t="s">
        <v>214</v>
      </c>
      <c r="H47" s="273"/>
      <c r="I47" s="274"/>
      <c r="J47" s="274"/>
      <c r="K47" s="274"/>
      <c r="L47" s="274"/>
      <c r="M47" s="275"/>
      <c r="AN47" s="1" t="e">
        <f>AN45+1</f>
        <v>#REF!</v>
      </c>
    </row>
    <row r="48" spans="1:40" ht="126.75" customHeight="1" thickBot="1">
      <c r="A48" s="58" t="s">
        <v>130</v>
      </c>
      <c r="B48" s="279" t="s">
        <v>226</v>
      </c>
      <c r="C48" s="280"/>
      <c r="D48" s="280"/>
      <c r="E48" s="280"/>
      <c r="F48" s="59"/>
      <c r="G48" s="145" t="s">
        <v>214</v>
      </c>
      <c r="H48" s="273"/>
      <c r="I48" s="274"/>
      <c r="J48" s="274"/>
      <c r="K48" s="274"/>
      <c r="L48" s="274"/>
      <c r="M48" s="275"/>
      <c r="AN48" s="1" t="e">
        <f t="shared" si="0"/>
        <v>#REF!</v>
      </c>
    </row>
    <row r="49" spans="1:40" ht="84" customHeight="1" thickBot="1">
      <c r="A49" s="58" t="s">
        <v>139</v>
      </c>
      <c r="B49" s="279" t="s">
        <v>228</v>
      </c>
      <c r="C49" s="280"/>
      <c r="D49" s="280"/>
      <c r="E49" s="280"/>
      <c r="F49" s="59"/>
      <c r="G49" s="190" t="s">
        <v>214</v>
      </c>
      <c r="H49" s="273"/>
      <c r="I49" s="274"/>
      <c r="J49" s="274"/>
      <c r="K49" s="274"/>
      <c r="L49" s="274"/>
      <c r="M49" s="275"/>
      <c r="AN49" s="1" t="e">
        <f>#REF!+1</f>
        <v>#REF!</v>
      </c>
    </row>
    <row r="50" spans="1:40" ht="88.5" customHeight="1" thickBot="1">
      <c r="A50" s="58" t="s">
        <v>134</v>
      </c>
      <c r="B50" s="279" t="s">
        <v>238</v>
      </c>
      <c r="C50" s="280"/>
      <c r="D50" s="280"/>
      <c r="E50" s="280"/>
      <c r="F50" s="59"/>
      <c r="G50" s="193" t="s">
        <v>214</v>
      </c>
      <c r="H50" s="273"/>
      <c r="I50" s="274"/>
      <c r="J50" s="274"/>
      <c r="K50" s="274"/>
      <c r="L50" s="274"/>
      <c r="M50" s="275"/>
      <c r="AN50" s="1" t="e">
        <f t="shared" si="0"/>
        <v>#REF!</v>
      </c>
    </row>
    <row r="51" spans="1:40" ht="68.25" customHeight="1" thickBot="1">
      <c r="A51" s="58" t="s">
        <v>92</v>
      </c>
      <c r="B51" s="279" t="s">
        <v>239</v>
      </c>
      <c r="C51" s="280"/>
      <c r="D51" s="280"/>
      <c r="E51" s="280"/>
      <c r="F51" s="59"/>
      <c r="G51" s="201" t="s">
        <v>214</v>
      </c>
      <c r="H51" s="273"/>
      <c r="I51" s="274"/>
      <c r="J51" s="274"/>
      <c r="K51" s="274"/>
      <c r="L51" s="274"/>
      <c r="M51" s="275"/>
      <c r="AN51" s="1" t="e">
        <f>#REF!+1</f>
        <v>#REF!</v>
      </c>
    </row>
    <row r="52" spans="1:40" ht="24.75" customHeight="1">
      <c r="A52" s="61"/>
      <c r="B52" s="276"/>
      <c r="C52" s="276"/>
      <c r="D52" s="276"/>
      <c r="E52" s="276"/>
      <c r="F52" s="276"/>
      <c r="G52" s="276"/>
      <c r="H52" s="276"/>
      <c r="I52" s="276"/>
      <c r="J52" s="276"/>
      <c r="K52" s="276"/>
      <c r="L52" s="276"/>
      <c r="M52" s="276"/>
      <c r="AN52" s="1" t="e">
        <f t="shared" si="0"/>
        <v>#REF!</v>
      </c>
    </row>
    <row r="53" spans="1:40" ht="24.75" customHeight="1" hidden="1">
      <c r="A53" s="61"/>
      <c r="B53" s="276"/>
      <c r="C53" s="276"/>
      <c r="D53" s="276"/>
      <c r="E53" s="276"/>
      <c r="F53" s="276"/>
      <c r="G53" s="276"/>
      <c r="H53" s="276"/>
      <c r="I53" s="276"/>
      <c r="J53" s="276"/>
      <c r="K53" s="276"/>
      <c r="L53" s="276"/>
      <c r="M53" s="276"/>
      <c r="AN53" s="1" t="e">
        <f t="shared" si="0"/>
        <v>#REF!</v>
      </c>
    </row>
    <row r="54" spans="1:40" ht="24.75" customHeight="1" hidden="1">
      <c r="A54" s="61"/>
      <c r="B54" s="276"/>
      <c r="C54" s="276"/>
      <c r="D54" s="276"/>
      <c r="E54" s="276"/>
      <c r="F54" s="276"/>
      <c r="G54" s="276"/>
      <c r="H54" s="276"/>
      <c r="I54" s="276"/>
      <c r="J54" s="276"/>
      <c r="K54" s="276"/>
      <c r="L54" s="276"/>
      <c r="M54" s="276"/>
      <c r="AN54" s="1" t="e">
        <f t="shared" si="0"/>
        <v>#REF!</v>
      </c>
    </row>
    <row r="55" spans="1:13" ht="24.75" customHeight="1" hidden="1">
      <c r="A55" s="61"/>
      <c r="B55" s="276"/>
      <c r="C55" s="276"/>
      <c r="D55" s="276"/>
      <c r="E55" s="276"/>
      <c r="F55" s="276"/>
      <c r="G55" s="276"/>
      <c r="H55" s="276"/>
      <c r="I55" s="276"/>
      <c r="J55" s="276"/>
      <c r="K55" s="276"/>
      <c r="L55" s="276"/>
      <c r="M55" s="276"/>
    </row>
    <row r="56" spans="1:13" ht="24.75" customHeight="1" hidden="1">
      <c r="A56" s="61"/>
      <c r="B56" s="276"/>
      <c r="C56" s="276"/>
      <c r="D56" s="276"/>
      <c r="E56" s="276"/>
      <c r="F56" s="276"/>
      <c r="G56" s="276"/>
      <c r="H56" s="276"/>
      <c r="I56" s="276"/>
      <c r="J56" s="276"/>
      <c r="K56" s="276"/>
      <c r="L56" s="276"/>
      <c r="M56" s="276"/>
    </row>
    <row r="57" spans="1:13" ht="12.75" hidden="1">
      <c r="A57" s="61"/>
      <c r="B57" s="61"/>
      <c r="C57" s="61"/>
      <c r="D57" s="61"/>
      <c r="E57" s="61"/>
      <c r="F57" s="61"/>
      <c r="G57" s="61"/>
      <c r="H57" s="61"/>
      <c r="I57" s="61"/>
      <c r="J57" s="61"/>
      <c r="K57" s="61"/>
      <c r="L57" s="61"/>
      <c r="M57" s="61"/>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spans="2:11" ht="15" hidden="1">
      <c r="B72" s="61"/>
      <c r="C72" s="61"/>
      <c r="D72" s="61"/>
      <c r="E72" s="61"/>
      <c r="F72" s="265"/>
      <c r="G72" s="265"/>
      <c r="H72" s="265"/>
      <c r="I72" s="62" t="s">
        <v>93</v>
      </c>
      <c r="K72" s="63"/>
    </row>
    <row r="73" spans="2:11" ht="15" hidden="1">
      <c r="B73" s="61"/>
      <c r="C73" s="61"/>
      <c r="D73" s="61"/>
      <c r="E73" s="61"/>
      <c r="F73" s="265"/>
      <c r="G73" s="265"/>
      <c r="H73" s="265"/>
      <c r="I73" s="62" t="s">
        <v>94</v>
      </c>
      <c r="K73" s="63"/>
    </row>
    <row r="74" spans="2:11" ht="15" hidden="1">
      <c r="B74" s="61"/>
      <c r="C74" s="61"/>
      <c r="D74" s="61"/>
      <c r="E74" s="61"/>
      <c r="F74" s="265"/>
      <c r="G74" s="265"/>
      <c r="H74" s="265"/>
      <c r="I74" s="62" t="s">
        <v>95</v>
      </c>
      <c r="K74" s="63"/>
    </row>
    <row r="75" spans="2:11" ht="15" hidden="1">
      <c r="B75" s="61"/>
      <c r="C75" s="61"/>
      <c r="D75" s="61"/>
      <c r="E75" s="61"/>
      <c r="F75" s="265"/>
      <c r="G75" s="265"/>
      <c r="H75" s="265"/>
      <c r="K75" s="63"/>
    </row>
    <row r="76" spans="2:11" ht="15" hidden="1">
      <c r="B76" s="61"/>
      <c r="C76" s="61"/>
      <c r="D76" s="61"/>
      <c r="E76" s="61"/>
      <c r="F76" s="265"/>
      <c r="G76" s="265"/>
      <c r="H76" s="265"/>
      <c r="K76" s="63"/>
    </row>
    <row r="77" spans="2:11" ht="15" hidden="1">
      <c r="B77" s="61"/>
      <c r="C77" s="61"/>
      <c r="D77" s="61"/>
      <c r="E77" s="61"/>
      <c r="K77" s="63"/>
    </row>
    <row r="78" spans="2:11" ht="15" hidden="1">
      <c r="B78" s="61"/>
      <c r="C78" s="61"/>
      <c r="D78" s="61"/>
      <c r="E78" s="61"/>
      <c r="K78" s="63"/>
    </row>
    <row r="79" spans="2:11" ht="15" hidden="1">
      <c r="B79" s="61"/>
      <c r="C79" s="61"/>
      <c r="D79" s="61"/>
      <c r="E79" s="61"/>
      <c r="K79" s="63"/>
    </row>
    <row r="80" spans="2:11" ht="15" hidden="1">
      <c r="B80" s="61"/>
      <c r="C80" s="61"/>
      <c r="D80" s="61"/>
      <c r="E80" s="61"/>
      <c r="K80" s="63"/>
    </row>
    <row r="81" spans="2:11" ht="15" hidden="1">
      <c r="B81" s="61"/>
      <c r="C81" s="61"/>
      <c r="D81" s="61"/>
      <c r="E81" s="61"/>
      <c r="K81" s="63"/>
    </row>
    <row r="82" spans="2:11" ht="15" hidden="1">
      <c r="B82" s="61"/>
      <c r="C82" s="61"/>
      <c r="D82" s="61"/>
      <c r="E82" s="61"/>
      <c r="K82" s="63"/>
    </row>
    <row r="83" spans="2:11" ht="15" hidden="1">
      <c r="B83" s="61"/>
      <c r="C83" s="61"/>
      <c r="D83" s="61"/>
      <c r="E83" s="61"/>
      <c r="K83" s="63"/>
    </row>
    <row r="84" spans="2:11" ht="15" hidden="1">
      <c r="B84" s="61"/>
      <c r="C84" s="61"/>
      <c r="D84" s="61"/>
      <c r="E84" s="61"/>
      <c r="K84" s="63"/>
    </row>
    <row r="85" spans="2:11" ht="15" hidden="1">
      <c r="B85" s="61"/>
      <c r="C85" s="61"/>
      <c r="D85" s="61"/>
      <c r="E85" s="61"/>
      <c r="K85" s="63"/>
    </row>
    <row r="86" spans="2:11" ht="15" hidden="1">
      <c r="B86" s="61"/>
      <c r="C86" s="61"/>
      <c r="D86" s="61"/>
      <c r="E86" s="61"/>
      <c r="K86" s="63"/>
    </row>
    <row r="87" spans="2:11" ht="15" hidden="1">
      <c r="B87" s="61"/>
      <c r="C87" s="61"/>
      <c r="D87" s="61"/>
      <c r="E87" s="61"/>
      <c r="K87" s="63"/>
    </row>
    <row r="88" spans="2:11" ht="15" hidden="1">
      <c r="B88" s="61"/>
      <c r="C88" s="61"/>
      <c r="D88" s="61"/>
      <c r="E88" s="61"/>
      <c r="K88" s="63"/>
    </row>
    <row r="89" spans="2:11" ht="15" hidden="1">
      <c r="B89" s="61"/>
      <c r="C89" s="61"/>
      <c r="D89" s="61"/>
      <c r="E89" s="61"/>
      <c r="K89" s="63"/>
    </row>
    <row r="90" spans="2:11" ht="15" hidden="1">
      <c r="B90" s="61"/>
      <c r="C90" s="61"/>
      <c r="D90" s="61"/>
      <c r="E90" s="61"/>
      <c r="K90" s="63"/>
    </row>
    <row r="91" spans="2:11" ht="15" hidden="1">
      <c r="B91" s="61"/>
      <c r="C91" s="61"/>
      <c r="D91" s="61"/>
      <c r="E91" s="61"/>
      <c r="K91" s="63"/>
    </row>
    <row r="92" spans="2:11" ht="15" hidden="1">
      <c r="B92" s="61"/>
      <c r="C92" s="61"/>
      <c r="D92" s="61"/>
      <c r="E92" s="61"/>
      <c r="K92" s="63"/>
    </row>
    <row r="93" spans="2:11" ht="15" hidden="1">
      <c r="B93" s="61"/>
      <c r="C93" s="61"/>
      <c r="D93" s="61"/>
      <c r="E93" s="61"/>
      <c r="K93" s="63"/>
    </row>
    <row r="94" spans="2:11" ht="15" hidden="1">
      <c r="B94" s="61"/>
      <c r="C94" s="61"/>
      <c r="D94" s="61"/>
      <c r="E94" s="61"/>
      <c r="K94" s="63"/>
    </row>
    <row r="95" spans="2:11" ht="15" hidden="1">
      <c r="B95" s="61"/>
      <c r="C95" s="61"/>
      <c r="D95" s="61"/>
      <c r="E95" s="61"/>
      <c r="K95" s="63"/>
    </row>
    <row r="96" spans="2:11" ht="15" hidden="1">
      <c r="B96" s="61"/>
      <c r="C96" s="61"/>
      <c r="D96" s="61"/>
      <c r="E96" s="61"/>
      <c r="K96" s="63"/>
    </row>
    <row r="97" spans="2:11" ht="15" hidden="1">
      <c r="B97" s="61"/>
      <c r="C97" s="61"/>
      <c r="D97" s="61"/>
      <c r="E97" s="61"/>
      <c r="K97" s="63"/>
    </row>
    <row r="98" spans="2:11" ht="15" hidden="1">
      <c r="B98" s="61"/>
      <c r="C98" s="61"/>
      <c r="D98" s="61"/>
      <c r="E98" s="61"/>
      <c r="K98" s="63"/>
    </row>
    <row r="99" spans="2:11" ht="15" hidden="1">
      <c r="B99" s="61"/>
      <c r="C99" s="61"/>
      <c r="D99" s="61"/>
      <c r="E99" s="61"/>
      <c r="K99" s="63"/>
    </row>
    <row r="100" spans="2:11" ht="15" hidden="1">
      <c r="B100" s="61"/>
      <c r="C100" s="61"/>
      <c r="D100" s="61"/>
      <c r="E100" s="61"/>
      <c r="K100" s="63"/>
    </row>
    <row r="101" spans="2:11" ht="15" hidden="1">
      <c r="B101" s="61"/>
      <c r="C101" s="61"/>
      <c r="D101" s="61"/>
      <c r="E101" s="61"/>
      <c r="K101" s="63"/>
    </row>
    <row r="102" spans="2:11" ht="15" hidden="1">
      <c r="B102" s="61"/>
      <c r="C102" s="61"/>
      <c r="D102" s="61"/>
      <c r="E102" s="61"/>
      <c r="K102" s="63"/>
    </row>
    <row r="103" spans="2:11" ht="15" hidden="1">
      <c r="B103" s="61"/>
      <c r="C103" s="61"/>
      <c r="D103" s="61"/>
      <c r="E103" s="61"/>
      <c r="K103" s="63"/>
    </row>
    <row r="104" spans="2:11" ht="15" hidden="1">
      <c r="B104" s="61"/>
      <c r="C104" s="61"/>
      <c r="D104" s="61"/>
      <c r="E104" s="61"/>
      <c r="K104" s="63"/>
    </row>
    <row r="105" spans="2:11" ht="15" hidden="1">
      <c r="B105" s="61"/>
      <c r="C105" s="61"/>
      <c r="D105" s="61"/>
      <c r="E105" s="61"/>
      <c r="K105" s="63"/>
    </row>
    <row r="106" spans="2:11" ht="15" hidden="1">
      <c r="B106" s="61"/>
      <c r="C106" s="61"/>
      <c r="D106" s="61"/>
      <c r="E106" s="61"/>
      <c r="K106" s="63"/>
    </row>
    <row r="107" spans="2:11" ht="15" hidden="1">
      <c r="B107" s="61"/>
      <c r="C107" s="61"/>
      <c r="D107" s="61"/>
      <c r="E107" s="61"/>
      <c r="K107" s="63"/>
    </row>
    <row r="108" spans="2:11" ht="15" hidden="1">
      <c r="B108" s="61"/>
      <c r="C108" s="61"/>
      <c r="D108" s="61"/>
      <c r="E108" s="61"/>
      <c r="K108" s="63"/>
    </row>
    <row r="109" spans="2:11" ht="15" hidden="1">
      <c r="B109" s="61"/>
      <c r="C109" s="61"/>
      <c r="D109" s="61"/>
      <c r="E109" s="61"/>
      <c r="K109" s="63"/>
    </row>
    <row r="110" spans="2:5" ht="12.75" hidden="1">
      <c r="B110" s="61"/>
      <c r="C110" s="61"/>
      <c r="D110" s="61"/>
      <c r="E110" s="61"/>
    </row>
    <row r="111" spans="2:5" ht="12.75" hidden="1">
      <c r="B111" s="61"/>
      <c r="C111" s="61"/>
      <c r="D111" s="61"/>
      <c r="E111" s="61"/>
    </row>
    <row r="112" spans="2:5" ht="12.75" hidden="1">
      <c r="B112" s="61"/>
      <c r="C112" s="61"/>
      <c r="D112" s="61"/>
      <c r="E112" s="61"/>
    </row>
    <row r="113" spans="2:5" ht="12.75" hidden="1">
      <c r="B113" s="61"/>
      <c r="C113" s="61"/>
      <c r="D113" s="61"/>
      <c r="E113" s="61"/>
    </row>
    <row r="114" spans="2:5" ht="12.75" hidden="1">
      <c r="B114" s="61"/>
      <c r="C114" s="61"/>
      <c r="D114" s="61"/>
      <c r="E114" s="61"/>
    </row>
    <row r="115" spans="2:5" ht="12.75" hidden="1">
      <c r="B115" s="61"/>
      <c r="C115" s="61"/>
      <c r="D115" s="61"/>
      <c r="E115" s="61"/>
    </row>
    <row r="116" spans="2:5" ht="12.75" hidden="1">
      <c r="B116" s="61"/>
      <c r="C116" s="61"/>
      <c r="D116" s="61"/>
      <c r="E116" s="61"/>
    </row>
    <row r="117" spans="2:5" ht="12.75" hidden="1">
      <c r="B117" s="61"/>
      <c r="C117" s="61"/>
      <c r="D117" s="61"/>
      <c r="E117" s="61"/>
    </row>
    <row r="118" spans="2:5" ht="12.75" hidden="1">
      <c r="B118" s="61"/>
      <c r="C118" s="61"/>
      <c r="D118" s="61"/>
      <c r="E118" s="61"/>
    </row>
    <row r="119" spans="2:5" ht="12.75" hidden="1">
      <c r="B119" s="61"/>
      <c r="C119" s="61"/>
      <c r="D119" s="61"/>
      <c r="E119" s="61"/>
    </row>
    <row r="120" spans="2:5" ht="12.75" hidden="1">
      <c r="B120" s="61"/>
      <c r="C120" s="61"/>
      <c r="D120" s="61"/>
      <c r="E120" s="61"/>
    </row>
    <row r="121" spans="2:5" ht="12.75" hidden="1">
      <c r="B121" s="61"/>
      <c r="C121" s="61"/>
      <c r="D121" s="61"/>
      <c r="E121" s="61"/>
    </row>
    <row r="122" spans="2:5" ht="12.75" hidden="1">
      <c r="B122" s="61"/>
      <c r="C122" s="61"/>
      <c r="D122" s="61"/>
      <c r="E122" s="61"/>
    </row>
    <row r="123" spans="2:5" ht="12.75" hidden="1">
      <c r="B123" s="61"/>
      <c r="C123" s="61"/>
      <c r="D123" s="61"/>
      <c r="E123" s="61"/>
    </row>
    <row r="124" spans="2:5" ht="12.75" hidden="1">
      <c r="B124" s="61"/>
      <c r="C124" s="61"/>
      <c r="D124" s="61"/>
      <c r="E124" s="61"/>
    </row>
    <row r="125" spans="2:5" ht="12.75" hidden="1">
      <c r="B125" s="61"/>
      <c r="C125" s="61"/>
      <c r="D125" s="61"/>
      <c r="E125" s="61"/>
    </row>
    <row r="126" spans="2:5" ht="12.75" hidden="1">
      <c r="B126" s="61"/>
      <c r="C126" s="61"/>
      <c r="D126" s="61"/>
      <c r="E126" s="61"/>
    </row>
    <row r="127" spans="2:5" ht="12.75" hidden="1">
      <c r="B127" s="61"/>
      <c r="C127" s="61"/>
      <c r="D127" s="61"/>
      <c r="E127" s="61"/>
    </row>
    <row r="128" spans="2:5" ht="12.75" hidden="1">
      <c r="B128" s="61"/>
      <c r="C128" s="61"/>
      <c r="D128" s="61"/>
      <c r="E128" s="61"/>
    </row>
    <row r="129" spans="2:5" ht="12.75" hidden="1">
      <c r="B129" s="61"/>
      <c r="C129" s="61"/>
      <c r="D129" s="61"/>
      <c r="E129" s="61"/>
    </row>
    <row r="130" spans="2:5" ht="12.75" hidden="1">
      <c r="B130" s="61"/>
      <c r="C130" s="61"/>
      <c r="D130" s="61"/>
      <c r="E130" s="61"/>
    </row>
    <row r="131" spans="2:5" ht="12.75" hidden="1">
      <c r="B131" s="61"/>
      <c r="C131" s="61"/>
      <c r="D131" s="61"/>
      <c r="E131" s="61"/>
    </row>
    <row r="132" spans="2:5" ht="12.75" hidden="1">
      <c r="B132" s="61"/>
      <c r="C132" s="61"/>
      <c r="D132" s="61"/>
      <c r="E132" s="61"/>
    </row>
    <row r="133" spans="2:5" ht="12.75" hidden="1">
      <c r="B133" s="61"/>
      <c r="C133" s="61"/>
      <c r="D133" s="61"/>
      <c r="E133" s="61"/>
    </row>
    <row r="134" spans="2:5" ht="12.75" hidden="1">
      <c r="B134" s="61"/>
      <c r="C134" s="61"/>
      <c r="D134" s="61"/>
      <c r="E134" s="61"/>
    </row>
    <row r="135" spans="2:5" ht="12.75" hidden="1">
      <c r="B135" s="61"/>
      <c r="C135" s="61"/>
      <c r="D135" s="61"/>
      <c r="E135" s="61"/>
    </row>
    <row r="136" ht="12.75"/>
    <row r="137" ht="12.75"/>
    <row r="138" ht="12.75"/>
    <row r="139" ht="12.75"/>
    <row r="140" ht="12.75"/>
    <row r="141" ht="12.75"/>
    <row r="142" ht="12.75"/>
    <row r="143" ht="12.75"/>
    <row r="144" ht="12.75"/>
    <row r="145" ht="12.75"/>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79">
    <mergeCell ref="B56:I56"/>
    <mergeCell ref="J56:M56"/>
    <mergeCell ref="F72:H73"/>
    <mergeCell ref="F74:H74"/>
    <mergeCell ref="F75:H76"/>
    <mergeCell ref="B54:I54"/>
    <mergeCell ref="J54:M54"/>
    <mergeCell ref="B55:I55"/>
    <mergeCell ref="J55:M55"/>
    <mergeCell ref="B51:E51"/>
    <mergeCell ref="H51:M51"/>
    <mergeCell ref="B52:I52"/>
    <mergeCell ref="J52:M52"/>
    <mergeCell ref="B47:E47"/>
    <mergeCell ref="H47:M47"/>
    <mergeCell ref="B48:E48"/>
    <mergeCell ref="H48:M48"/>
    <mergeCell ref="B49:E49"/>
    <mergeCell ref="H49:M49"/>
    <mergeCell ref="B53:I53"/>
    <mergeCell ref="J53:M53"/>
    <mergeCell ref="F29:H29"/>
    <mergeCell ref="A31:M31"/>
    <mergeCell ref="A43:M43"/>
    <mergeCell ref="A45:A46"/>
    <mergeCell ref="B45:E46"/>
    <mergeCell ref="F45:G45"/>
    <mergeCell ref="B50:E50"/>
    <mergeCell ref="H50:M50"/>
    <mergeCell ref="F19:H19"/>
    <mergeCell ref="J19:L19"/>
    <mergeCell ref="F20:H20"/>
    <mergeCell ref="H45:M46"/>
    <mergeCell ref="A27:C29"/>
    <mergeCell ref="D27:E27"/>
    <mergeCell ref="I27:J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4:G37">
    <cfRule type="cellIs" priority="1" dxfId="2" operator="between">
      <formula>$L$29</formula>
      <formula>$M$29</formula>
    </cfRule>
    <cfRule type="cellIs" priority="2" dxfId="1" operator="between">
      <formula>$L$28</formula>
      <formula>$M$28</formula>
    </cfRule>
    <cfRule type="cellIs" priority="3" dxfId="0" operator="between">
      <formula>'GRF-04 Per_cápita_energía'!#REF!</formula>
      <formula>$M$27</formula>
    </cfRule>
  </conditionalFormatting>
  <dataValidations count="8">
    <dataValidation type="list" allowBlank="1" showInputMessage="1" showErrorMessage="1" sqref="C7:H7">
      <formula1>$O$21:$O$33</formula1>
    </dataValidation>
    <dataValidation type="list" allowBlank="1" showInputMessage="1" showErrorMessage="1" sqref="C9:M9">
      <formula1>$O$36:$O$37</formula1>
    </dataValidation>
    <dataValidation type="list" allowBlank="1" showInputMessage="1" showErrorMessage="1" sqref="C14:M14">
      <formula1>$O$38:$O$41</formula1>
    </dataValidation>
    <dataValidation type="list" allowBlank="1" showInputMessage="1" showErrorMessage="1" sqref="L7:M7">
      <formula1>$O$18:$O$19</formula1>
    </dataValidation>
    <dataValidation type="list" allowBlank="1" showInputMessage="1" showErrorMessage="1" sqref="C19:D20">
      <formula1>'GRF-04 Per_cápita_energía'!#REF!</formula1>
    </dataValidation>
    <dataValidation type="list" allowBlank="1" showInputMessage="1" showErrorMessage="1" sqref="B23">
      <formula1>$O$11:$O$16</formula1>
    </dataValidation>
    <dataValidation type="list" allowBlank="1" showInputMessage="1" showErrorMessage="1" sqref="D22">
      <formula1>$O$7:$O$9</formula1>
    </dataValidation>
    <dataValidation type="list" allowBlank="1" showInputMessage="1" showErrorMessage="1" sqref="B22">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6.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29">
      <selection activeCell="H47" sqref="H47:M47"/>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10"/>
      <c r="B1" s="210"/>
      <c r="C1" s="211" t="s">
        <v>0</v>
      </c>
      <c r="D1" s="211"/>
      <c r="E1" s="211"/>
      <c r="F1" s="211"/>
      <c r="G1" s="211"/>
      <c r="H1" s="211"/>
      <c r="I1" s="211"/>
      <c r="J1" s="211"/>
      <c r="K1" s="316" t="s">
        <v>1</v>
      </c>
      <c r="L1" s="316"/>
      <c r="M1" s="316"/>
    </row>
    <row r="2" spans="1:15" ht="25.5" customHeight="1" thickBot="1">
      <c r="A2" s="210"/>
      <c r="B2" s="210"/>
      <c r="C2" s="211"/>
      <c r="D2" s="211"/>
      <c r="E2" s="211"/>
      <c r="F2" s="211"/>
      <c r="G2" s="211"/>
      <c r="H2" s="211"/>
      <c r="I2" s="211"/>
      <c r="J2" s="211"/>
      <c r="K2" s="317" t="s">
        <v>2</v>
      </c>
      <c r="L2" s="317"/>
      <c r="M2" s="317"/>
      <c r="O2" s="2" t="s">
        <v>3</v>
      </c>
    </row>
    <row r="3" spans="1:15" ht="25.5" customHeight="1" thickBot="1">
      <c r="A3" s="210"/>
      <c r="B3" s="210"/>
      <c r="C3" s="211"/>
      <c r="D3" s="211"/>
      <c r="E3" s="211"/>
      <c r="F3" s="211"/>
      <c r="G3" s="211"/>
      <c r="H3" s="211"/>
      <c r="I3" s="211"/>
      <c r="J3" s="211"/>
      <c r="K3" s="317" t="s">
        <v>4</v>
      </c>
      <c r="L3" s="317"/>
      <c r="M3" s="317"/>
      <c r="O3" s="61" t="s">
        <v>5</v>
      </c>
    </row>
    <row r="4" spans="1:15" ht="14.25" customHeight="1" thickBot="1">
      <c r="A4" s="4"/>
      <c r="B4" s="5"/>
      <c r="C4" s="6"/>
      <c r="D4" s="6"/>
      <c r="E4" s="6"/>
      <c r="F4" s="6"/>
      <c r="G4" s="6"/>
      <c r="H4" s="6"/>
      <c r="I4" s="6"/>
      <c r="J4" s="6"/>
      <c r="K4" s="7"/>
      <c r="L4" s="7"/>
      <c r="M4" s="8"/>
      <c r="O4" s="61" t="s">
        <v>6</v>
      </c>
    </row>
    <row r="5" spans="1:15" ht="13.5" thickBot="1">
      <c r="A5" s="207" t="s">
        <v>7</v>
      </c>
      <c r="B5" s="208"/>
      <c r="C5" s="208"/>
      <c r="D5" s="208"/>
      <c r="E5" s="208"/>
      <c r="F5" s="208"/>
      <c r="G5" s="208"/>
      <c r="H5" s="208"/>
      <c r="I5" s="208"/>
      <c r="J5" s="208"/>
      <c r="K5" s="208"/>
      <c r="L5" s="208"/>
      <c r="M5" s="209"/>
      <c r="O5" s="61" t="s">
        <v>8</v>
      </c>
    </row>
    <row r="6" spans="1:15" ht="13.5" thickBot="1">
      <c r="A6" s="9"/>
      <c r="B6" s="10"/>
      <c r="C6" s="10"/>
      <c r="D6" s="10"/>
      <c r="E6" s="10"/>
      <c r="F6" s="10"/>
      <c r="G6" s="10"/>
      <c r="H6" s="10"/>
      <c r="I6" s="10"/>
      <c r="J6" s="10"/>
      <c r="K6" s="10"/>
      <c r="L6" s="10"/>
      <c r="M6" s="11"/>
      <c r="O6" s="2" t="s">
        <v>9</v>
      </c>
    </row>
    <row r="7" spans="1:15" ht="30" customHeight="1" thickBot="1">
      <c r="A7" s="202" t="s">
        <v>10</v>
      </c>
      <c r="B7" s="203"/>
      <c r="C7" s="214" t="s">
        <v>72</v>
      </c>
      <c r="D7" s="215"/>
      <c r="E7" s="215"/>
      <c r="F7" s="215"/>
      <c r="G7" s="215"/>
      <c r="H7" s="216"/>
      <c r="I7" s="202" t="s">
        <v>12</v>
      </c>
      <c r="J7" s="217"/>
      <c r="K7" s="203"/>
      <c r="L7" s="218" t="s">
        <v>13</v>
      </c>
      <c r="M7" s="219"/>
      <c r="O7" s="61" t="s">
        <v>14</v>
      </c>
    </row>
    <row r="8" spans="1:15" ht="34.5" customHeight="1" thickBot="1">
      <c r="A8" s="202" t="s">
        <v>15</v>
      </c>
      <c r="B8" s="203"/>
      <c r="C8" s="214" t="s">
        <v>97</v>
      </c>
      <c r="D8" s="215"/>
      <c r="E8" s="215"/>
      <c r="F8" s="215"/>
      <c r="G8" s="215"/>
      <c r="H8" s="215"/>
      <c r="I8" s="215"/>
      <c r="J8" s="215"/>
      <c r="K8" s="215"/>
      <c r="L8" s="215"/>
      <c r="M8" s="216"/>
      <c r="O8" s="61" t="s">
        <v>16</v>
      </c>
    </row>
    <row r="9" spans="1:16" ht="30" customHeight="1" thickBot="1">
      <c r="A9" s="202" t="s">
        <v>17</v>
      </c>
      <c r="B9" s="203"/>
      <c r="C9" s="204" t="s">
        <v>18</v>
      </c>
      <c r="D9" s="205"/>
      <c r="E9" s="205"/>
      <c r="F9" s="205"/>
      <c r="G9" s="205"/>
      <c r="H9" s="205"/>
      <c r="I9" s="205"/>
      <c r="J9" s="205"/>
      <c r="K9" s="205"/>
      <c r="L9" s="205"/>
      <c r="M9" s="206"/>
      <c r="O9" s="61" t="s">
        <v>19</v>
      </c>
      <c r="P9" s="12"/>
    </row>
    <row r="10" spans="1:15" ht="13.5" thickBot="1">
      <c r="A10" s="13"/>
      <c r="B10" s="61"/>
      <c r="C10" s="61"/>
      <c r="D10" s="61"/>
      <c r="E10" s="61"/>
      <c r="F10" s="61"/>
      <c r="G10" s="61"/>
      <c r="H10" s="61"/>
      <c r="I10" s="61"/>
      <c r="J10" s="61"/>
      <c r="K10" s="61"/>
      <c r="L10" s="61"/>
      <c r="M10" s="14"/>
      <c r="O10" s="2" t="s">
        <v>20</v>
      </c>
    </row>
    <row r="11" spans="1:15" ht="30" customHeight="1" thickBot="1">
      <c r="A11" s="202" t="s">
        <v>21</v>
      </c>
      <c r="B11" s="203"/>
      <c r="C11" s="220" t="s">
        <v>154</v>
      </c>
      <c r="D11" s="221"/>
      <c r="E11" s="221"/>
      <c r="F11" s="221"/>
      <c r="G11" s="221"/>
      <c r="H11" s="221"/>
      <c r="I11" s="221"/>
      <c r="J11" s="221"/>
      <c r="K11" s="15" t="s">
        <v>22</v>
      </c>
      <c r="L11" s="222" t="s">
        <v>192</v>
      </c>
      <c r="M11" s="223"/>
      <c r="O11" s="61" t="s">
        <v>23</v>
      </c>
    </row>
    <row r="12" spans="1:15" ht="34.5" customHeight="1" thickBot="1">
      <c r="A12" s="202" t="s">
        <v>24</v>
      </c>
      <c r="B12" s="203"/>
      <c r="C12" s="311" t="s">
        <v>176</v>
      </c>
      <c r="D12" s="314"/>
      <c r="E12" s="314"/>
      <c r="F12" s="314"/>
      <c r="G12" s="314"/>
      <c r="H12" s="314"/>
      <c r="I12" s="314"/>
      <c r="J12" s="314"/>
      <c r="K12" s="314"/>
      <c r="L12" s="314"/>
      <c r="M12" s="315"/>
      <c r="O12" s="61" t="s">
        <v>25</v>
      </c>
    </row>
    <row r="13" spans="1:15" ht="33" customHeight="1" thickBot="1">
      <c r="A13" s="202" t="s">
        <v>26</v>
      </c>
      <c r="B13" s="203"/>
      <c r="C13" s="311" t="s">
        <v>177</v>
      </c>
      <c r="D13" s="312"/>
      <c r="E13" s="312"/>
      <c r="F13" s="312"/>
      <c r="G13" s="312"/>
      <c r="H13" s="312"/>
      <c r="I13" s="312"/>
      <c r="J13" s="312"/>
      <c r="K13" s="312"/>
      <c r="L13" s="312"/>
      <c r="M13" s="313"/>
      <c r="O13" s="1" t="s">
        <v>27</v>
      </c>
    </row>
    <row r="14" spans="1:15" ht="30" customHeight="1" thickBot="1">
      <c r="A14" s="202" t="s">
        <v>28</v>
      </c>
      <c r="B14" s="203"/>
      <c r="C14" s="214" t="s">
        <v>29</v>
      </c>
      <c r="D14" s="215"/>
      <c r="E14" s="215"/>
      <c r="F14" s="215"/>
      <c r="G14" s="215"/>
      <c r="H14" s="215"/>
      <c r="I14" s="215"/>
      <c r="J14" s="215"/>
      <c r="K14" s="215"/>
      <c r="L14" s="215"/>
      <c r="M14" s="216"/>
      <c r="O14" s="1" t="s">
        <v>30</v>
      </c>
    </row>
    <row r="15" spans="1:15" ht="30" customHeight="1" thickBot="1">
      <c r="A15" s="202" t="s">
        <v>31</v>
      </c>
      <c r="B15" s="203"/>
      <c r="C15" s="214" t="s">
        <v>196</v>
      </c>
      <c r="D15" s="215"/>
      <c r="E15" s="215"/>
      <c r="F15" s="215"/>
      <c r="G15" s="215"/>
      <c r="H15" s="215"/>
      <c r="I15" s="215"/>
      <c r="J15" s="215"/>
      <c r="K15" s="215"/>
      <c r="L15" s="215"/>
      <c r="M15" s="216"/>
      <c r="O15" s="61" t="s">
        <v>32</v>
      </c>
    </row>
    <row r="16" spans="1:15" ht="13.5" thickBot="1">
      <c r="A16" s="13"/>
      <c r="B16" s="61"/>
      <c r="C16" s="61"/>
      <c r="D16" s="61"/>
      <c r="E16" s="61"/>
      <c r="F16" s="61"/>
      <c r="G16" s="61"/>
      <c r="H16" s="61"/>
      <c r="I16" s="61"/>
      <c r="J16" s="61"/>
      <c r="K16" s="61"/>
      <c r="L16" s="61"/>
      <c r="M16" s="14"/>
      <c r="O16" s="61" t="s">
        <v>33</v>
      </c>
    </row>
    <row r="17" spans="1:15" ht="17.25" customHeight="1" thickBot="1">
      <c r="A17" s="242" t="s">
        <v>34</v>
      </c>
      <c r="B17" s="243"/>
      <c r="C17" s="242" t="s">
        <v>35</v>
      </c>
      <c r="D17" s="243"/>
      <c r="E17" s="242" t="s">
        <v>36</v>
      </c>
      <c r="F17" s="246"/>
      <c r="G17" s="246"/>
      <c r="H17" s="246"/>
      <c r="I17" s="246"/>
      <c r="J17" s="246"/>
      <c r="K17" s="246"/>
      <c r="L17" s="246"/>
      <c r="M17" s="243"/>
      <c r="O17" s="2" t="s">
        <v>37</v>
      </c>
    </row>
    <row r="18" spans="1:15" ht="53.25" customHeight="1" thickBot="1">
      <c r="A18" s="244"/>
      <c r="B18" s="245"/>
      <c r="C18" s="256"/>
      <c r="D18" s="258"/>
      <c r="E18" s="16" t="s">
        <v>38</v>
      </c>
      <c r="F18" s="202" t="s">
        <v>39</v>
      </c>
      <c r="G18" s="217"/>
      <c r="H18" s="203"/>
      <c r="I18" s="17" t="s">
        <v>40</v>
      </c>
      <c r="J18" s="202" t="s">
        <v>41</v>
      </c>
      <c r="K18" s="217"/>
      <c r="L18" s="203"/>
      <c r="M18" s="16" t="s">
        <v>42</v>
      </c>
      <c r="O18" s="61" t="s">
        <v>43</v>
      </c>
    </row>
    <row r="19" spans="1:15" ht="48" customHeight="1" thickBot="1">
      <c r="A19" s="224" t="s">
        <v>181</v>
      </c>
      <c r="B19" s="304"/>
      <c r="C19" s="230" t="s">
        <v>44</v>
      </c>
      <c r="D19" s="307"/>
      <c r="E19" s="18">
        <v>1</v>
      </c>
      <c r="F19" s="239" t="s">
        <v>178</v>
      </c>
      <c r="G19" s="240"/>
      <c r="H19" s="241"/>
      <c r="I19" s="18" t="s">
        <v>180</v>
      </c>
      <c r="J19" s="301" t="s">
        <v>187</v>
      </c>
      <c r="K19" s="302"/>
      <c r="L19" s="303"/>
      <c r="M19" s="19" t="s">
        <v>23</v>
      </c>
      <c r="O19" s="61"/>
    </row>
    <row r="20" spans="1:15" ht="48" customHeight="1" thickBot="1">
      <c r="A20" s="305"/>
      <c r="B20" s="306"/>
      <c r="C20" s="234"/>
      <c r="D20" s="308"/>
      <c r="E20" s="18">
        <v>2</v>
      </c>
      <c r="F20" s="236" t="s">
        <v>179</v>
      </c>
      <c r="G20" s="309"/>
      <c r="H20" s="310"/>
      <c r="I20" s="18" t="s">
        <v>180</v>
      </c>
      <c r="J20" s="301" t="s">
        <v>188</v>
      </c>
      <c r="K20" s="302"/>
      <c r="L20" s="303"/>
      <c r="M20" s="19" t="s">
        <v>23</v>
      </c>
      <c r="O20" s="61"/>
    </row>
    <row r="21" spans="1:40" ht="13.5" thickBot="1">
      <c r="A21" s="13"/>
      <c r="B21" s="61"/>
      <c r="C21" s="61"/>
      <c r="D21" s="61"/>
      <c r="E21" s="61"/>
      <c r="F21" s="61"/>
      <c r="G21" s="61"/>
      <c r="H21" s="61"/>
      <c r="I21" s="61"/>
      <c r="J21" s="61"/>
      <c r="K21" s="61"/>
      <c r="L21" s="61"/>
      <c r="M21" s="14"/>
      <c r="O21" s="2" t="s">
        <v>46</v>
      </c>
      <c r="AN21" s="1">
        <v>2002</v>
      </c>
    </row>
    <row r="22" spans="1:40" ht="45.75" customHeight="1" thickBot="1">
      <c r="A22" s="16" t="s">
        <v>47</v>
      </c>
      <c r="B22" s="20" t="s">
        <v>5</v>
      </c>
      <c r="C22" s="21" t="s">
        <v>48</v>
      </c>
      <c r="D22" s="20" t="s">
        <v>19</v>
      </c>
      <c r="E22" s="16" t="s">
        <v>49</v>
      </c>
      <c r="F22" s="74">
        <v>0.4</v>
      </c>
      <c r="G22" s="16" t="s">
        <v>50</v>
      </c>
      <c r="H22" s="23" t="s">
        <v>51</v>
      </c>
      <c r="I22" s="16" t="s">
        <v>52</v>
      </c>
      <c r="J22" s="24" t="s">
        <v>51</v>
      </c>
      <c r="K22" s="16" t="s">
        <v>53</v>
      </c>
      <c r="L22" s="239" t="s">
        <v>51</v>
      </c>
      <c r="M22" s="241"/>
      <c r="O22" s="25" t="s">
        <v>54</v>
      </c>
      <c r="AN22" s="1">
        <f>AN21+1</f>
        <v>2003</v>
      </c>
    </row>
    <row r="23" spans="1:15" ht="16.5" customHeight="1" thickBot="1">
      <c r="A23" s="251" t="s">
        <v>55</v>
      </c>
      <c r="B23" s="253" t="s">
        <v>27</v>
      </c>
      <c r="C23" s="251" t="s">
        <v>56</v>
      </c>
      <c r="D23" s="253" t="s">
        <v>27</v>
      </c>
      <c r="E23" s="251" t="s">
        <v>57</v>
      </c>
      <c r="F23" s="26" t="s">
        <v>58</v>
      </c>
      <c r="G23" s="27">
        <v>2016</v>
      </c>
      <c r="H23" s="27">
        <v>2017</v>
      </c>
      <c r="I23" s="27">
        <v>2018</v>
      </c>
      <c r="J23" s="27">
        <v>2019</v>
      </c>
      <c r="K23" s="27">
        <v>2020</v>
      </c>
      <c r="L23" s="247" t="s">
        <v>59</v>
      </c>
      <c r="M23" s="248"/>
      <c r="O23" s="25" t="s">
        <v>60</v>
      </c>
    </row>
    <row r="24" spans="1:15" ht="30" customHeight="1" thickBot="1">
      <c r="A24" s="252"/>
      <c r="B24" s="254"/>
      <c r="C24" s="252"/>
      <c r="D24" s="254"/>
      <c r="E24" s="255"/>
      <c r="F24" s="28" t="s">
        <v>61</v>
      </c>
      <c r="G24" s="29" t="s">
        <v>51</v>
      </c>
      <c r="H24" s="29" t="s">
        <v>51</v>
      </c>
      <c r="I24" s="29" t="s">
        <v>51</v>
      </c>
      <c r="J24" s="29" t="s">
        <v>51</v>
      </c>
      <c r="K24" s="29" t="s">
        <v>51</v>
      </c>
      <c r="L24" s="29" t="s">
        <v>51</v>
      </c>
      <c r="M24" s="29" t="s">
        <v>51</v>
      </c>
      <c r="O24" s="25" t="s">
        <v>62</v>
      </c>
    </row>
    <row r="25" spans="1:15" ht="30" customHeight="1" thickBot="1">
      <c r="A25" s="30"/>
      <c r="B25" s="31"/>
      <c r="C25" s="32"/>
      <c r="D25" s="32"/>
      <c r="E25" s="252"/>
      <c r="F25" s="33" t="s">
        <v>63</v>
      </c>
      <c r="G25" s="29" t="s">
        <v>51</v>
      </c>
      <c r="H25" s="29" t="s">
        <v>51</v>
      </c>
      <c r="I25" s="29" t="s">
        <v>51</v>
      </c>
      <c r="J25" s="29" t="s">
        <v>51</v>
      </c>
      <c r="K25" s="29" t="s">
        <v>51</v>
      </c>
      <c r="L25" s="29" t="s">
        <v>51</v>
      </c>
      <c r="M25" s="29" t="s">
        <v>51</v>
      </c>
      <c r="O25" s="25"/>
    </row>
    <row r="26" spans="1:40" ht="13.5" thickBot="1">
      <c r="A26" s="13"/>
      <c r="B26" s="61"/>
      <c r="C26" s="61"/>
      <c r="D26" s="34"/>
      <c r="E26" s="61"/>
      <c r="F26" s="61"/>
      <c r="G26" s="61"/>
      <c r="H26" s="61"/>
      <c r="I26" s="61"/>
      <c r="J26" s="61"/>
      <c r="K26" s="61"/>
      <c r="L26" s="61"/>
      <c r="M26" s="14"/>
      <c r="O26" s="25"/>
      <c r="AN26" s="1" t="e">
        <f>#REF!+1</f>
        <v>#REF!</v>
      </c>
    </row>
    <row r="27" spans="1:40" ht="30.75" customHeight="1" thickBot="1">
      <c r="A27" s="242" t="s">
        <v>64</v>
      </c>
      <c r="B27" s="246"/>
      <c r="C27" s="243"/>
      <c r="D27" s="260" t="s">
        <v>65</v>
      </c>
      <c r="E27" s="261"/>
      <c r="F27" s="318" t="s">
        <v>182</v>
      </c>
      <c r="G27" s="319"/>
      <c r="H27" s="320"/>
      <c r="I27" s="321" t="s">
        <v>185</v>
      </c>
      <c r="J27" s="322"/>
      <c r="K27" s="322"/>
      <c r="L27" s="322"/>
      <c r="M27" s="323"/>
      <c r="O27" s="25" t="s">
        <v>67</v>
      </c>
      <c r="AN27" s="1" t="e">
        <f>AN26+1</f>
        <v>#REF!</v>
      </c>
    </row>
    <row r="28" spans="1:40" ht="30.75" customHeight="1" thickBot="1">
      <c r="A28" s="256"/>
      <c r="B28" s="257"/>
      <c r="C28" s="258"/>
      <c r="D28" s="267" t="s">
        <v>68</v>
      </c>
      <c r="E28" s="324"/>
      <c r="F28" s="68">
        <v>0.3</v>
      </c>
      <c r="G28" s="69" t="s">
        <v>66</v>
      </c>
      <c r="H28" s="70" t="s">
        <v>183</v>
      </c>
      <c r="I28" s="290" t="s">
        <v>186</v>
      </c>
      <c r="J28" s="290"/>
      <c r="K28" s="290"/>
      <c r="L28" s="290"/>
      <c r="M28" s="291"/>
      <c r="O28" s="25" t="s">
        <v>69</v>
      </c>
      <c r="AN28" s="1" t="e">
        <f>#REF!+1</f>
        <v>#REF!</v>
      </c>
    </row>
    <row r="29" spans="1:40" ht="30.75" customHeight="1" thickBot="1">
      <c r="A29" s="244"/>
      <c r="B29" s="259"/>
      <c r="C29" s="245"/>
      <c r="D29" s="269" t="s">
        <v>70</v>
      </c>
      <c r="E29" s="270"/>
      <c r="F29" s="325" t="s">
        <v>184</v>
      </c>
      <c r="G29" s="326"/>
      <c r="H29" s="327"/>
      <c r="I29" s="292"/>
      <c r="J29" s="293"/>
      <c r="K29" s="293"/>
      <c r="L29" s="293"/>
      <c r="M29" s="294"/>
      <c r="O29" s="25" t="s">
        <v>71</v>
      </c>
      <c r="AN29" s="1" t="e">
        <f>#REF!+1</f>
        <v>#REF!</v>
      </c>
    </row>
    <row r="30" spans="1:40" ht="12.75">
      <c r="A30" s="13"/>
      <c r="B30" s="61"/>
      <c r="C30" s="61"/>
      <c r="D30" s="61"/>
      <c r="E30" s="61"/>
      <c r="F30" s="61"/>
      <c r="G30" s="61"/>
      <c r="H30" s="61"/>
      <c r="I30" s="61"/>
      <c r="J30" s="61"/>
      <c r="K30" s="61"/>
      <c r="L30" s="61"/>
      <c r="M30" s="14"/>
      <c r="O30" s="25" t="s">
        <v>72</v>
      </c>
      <c r="AN30" s="1" t="e">
        <f>#REF!+1</f>
        <v>#REF!</v>
      </c>
    </row>
    <row r="31" spans="15:40" ht="13.5" customHeight="1" thickBot="1">
      <c r="O31" s="25" t="s">
        <v>11</v>
      </c>
      <c r="AN31" s="1" t="e">
        <f>AN30+1</f>
        <v>#REF!</v>
      </c>
    </row>
    <row r="32" spans="1:40" ht="13.5" thickBot="1">
      <c r="A32" s="207" t="s">
        <v>73</v>
      </c>
      <c r="B32" s="208"/>
      <c r="C32" s="208"/>
      <c r="D32" s="208"/>
      <c r="E32" s="208"/>
      <c r="F32" s="208"/>
      <c r="G32" s="208"/>
      <c r="H32" s="208"/>
      <c r="I32" s="208"/>
      <c r="J32" s="208"/>
      <c r="K32" s="208"/>
      <c r="L32" s="208"/>
      <c r="M32" s="209"/>
      <c r="O32" s="25" t="s">
        <v>74</v>
      </c>
      <c r="AN32" s="1" t="e">
        <f>AN31+1</f>
        <v>#REF!</v>
      </c>
    </row>
    <row r="33" spans="1:15" ht="50.25" customHeight="1" thickBot="1">
      <c r="A33" s="42"/>
      <c r="B33" s="43"/>
      <c r="C33" s="43"/>
      <c r="D33" s="44"/>
      <c r="E33" s="44"/>
      <c r="F33" s="44"/>
      <c r="G33" s="44"/>
      <c r="H33" s="45"/>
      <c r="I33" s="45"/>
      <c r="J33" s="45"/>
      <c r="K33" s="45"/>
      <c r="L33" s="45"/>
      <c r="M33" s="46"/>
      <c r="O33" s="25"/>
    </row>
    <row r="34" spans="1:38" ht="50.25" customHeight="1" thickBot="1">
      <c r="A34" s="42"/>
      <c r="B34" s="47" t="s">
        <v>75</v>
      </c>
      <c r="C34" s="48" t="s">
        <v>76</v>
      </c>
      <c r="D34" s="49" t="str">
        <f>F20</f>
        <v>Kg de residuos ordinarios</v>
      </c>
      <c r="E34" s="49" t="str">
        <f>F19</f>
        <v>Kg de residuos reciclables</v>
      </c>
      <c r="F34" s="50" t="s">
        <v>77</v>
      </c>
      <c r="G34" s="51" t="s">
        <v>78</v>
      </c>
      <c r="J34" s="61"/>
      <c r="K34" s="61"/>
      <c r="L34" s="61"/>
      <c r="M34" s="52"/>
      <c r="O34" s="25" t="s">
        <v>79</v>
      </c>
      <c r="AI34"/>
      <c r="AL34" s="1"/>
    </row>
    <row r="35" spans="1:38" ht="21.75" customHeight="1">
      <c r="A35" s="42"/>
      <c r="B35" s="139" t="s">
        <v>128</v>
      </c>
      <c r="C35" s="344">
        <v>0.1</v>
      </c>
      <c r="D35" s="345">
        <v>348.54</v>
      </c>
      <c r="E35" s="346">
        <v>340.96</v>
      </c>
      <c r="F35" s="347">
        <f>((E35)/(D35+E35))</f>
        <v>0.49450326323422766</v>
      </c>
      <c r="G35" s="348">
        <f>F35</f>
        <v>0.49450326323422766</v>
      </c>
      <c r="J35" s="61"/>
      <c r="K35" s="61"/>
      <c r="L35" s="61"/>
      <c r="M35" s="52"/>
      <c r="O35" s="25" t="s">
        <v>80</v>
      </c>
      <c r="AI35"/>
      <c r="AL35" s="1"/>
    </row>
    <row r="36" spans="1:38" ht="21.75" customHeight="1">
      <c r="A36" s="42"/>
      <c r="B36" s="85" t="s">
        <v>130</v>
      </c>
      <c r="C36" s="72">
        <v>0.1</v>
      </c>
      <c r="D36" s="54">
        <v>282.81</v>
      </c>
      <c r="E36" s="148">
        <v>297.84</v>
      </c>
      <c r="F36" s="67">
        <f>((E36)/(D36+E36))</f>
        <v>0.5129423921467321</v>
      </c>
      <c r="G36" s="56">
        <f>+G35+F36</f>
        <v>1.0074456553809599</v>
      </c>
      <c r="J36" s="61"/>
      <c r="K36" s="61"/>
      <c r="L36" s="61"/>
      <c r="M36" s="52"/>
      <c r="O36" s="25"/>
      <c r="AI36"/>
      <c r="AL36" s="1"/>
    </row>
    <row r="37" spans="1:38" ht="21.75" customHeight="1">
      <c r="A37" s="42"/>
      <c r="B37" s="85" t="s">
        <v>132</v>
      </c>
      <c r="C37" s="72">
        <v>0.1</v>
      </c>
      <c r="D37" s="54">
        <v>196.37</v>
      </c>
      <c r="E37" s="55">
        <v>131.07</v>
      </c>
      <c r="F37" s="67">
        <f>((E37)/(D37+E37))</f>
        <v>0.4002870754947471</v>
      </c>
      <c r="G37" s="56">
        <f>G36+F37</f>
        <v>1.407732730875707</v>
      </c>
      <c r="J37" s="61"/>
      <c r="K37" s="61"/>
      <c r="L37" s="61"/>
      <c r="M37" s="52"/>
      <c r="O37" s="25"/>
      <c r="AI37"/>
      <c r="AL37" s="1"/>
    </row>
    <row r="38" spans="1:16" ht="21.75" customHeight="1" thickBot="1">
      <c r="A38" s="13"/>
      <c r="B38" s="87" t="s">
        <v>134</v>
      </c>
      <c r="C38" s="73">
        <v>0.1</v>
      </c>
      <c r="D38" s="342">
        <v>140</v>
      </c>
      <c r="E38" s="343">
        <v>953.62</v>
      </c>
      <c r="F38" s="137">
        <f>((E38)/(D38+E38))</f>
        <v>0.8719847844772408</v>
      </c>
      <c r="G38" s="349">
        <f>G37+F38</f>
        <v>2.2797175153529476</v>
      </c>
      <c r="H38" s="61"/>
      <c r="I38" s="61"/>
      <c r="J38" s="61"/>
      <c r="K38" s="61"/>
      <c r="L38" s="61"/>
      <c r="M38" s="14"/>
      <c r="N38" s="61"/>
      <c r="O38" s="57" t="s">
        <v>18</v>
      </c>
      <c r="P38" s="61"/>
    </row>
    <row r="39" spans="1:15" ht="50.25" customHeight="1" thickBot="1">
      <c r="A39" s="13"/>
      <c r="B39" s="61"/>
      <c r="C39" s="61"/>
      <c r="D39" s="61"/>
      <c r="E39" s="61"/>
      <c r="F39" s="61"/>
      <c r="G39" s="61"/>
      <c r="H39" s="61"/>
      <c r="I39" s="61"/>
      <c r="J39" s="61"/>
      <c r="K39" s="61"/>
      <c r="L39" s="61"/>
      <c r="M39" s="14"/>
      <c r="O39" s="57" t="s">
        <v>81</v>
      </c>
    </row>
    <row r="40" spans="1:40" ht="13.5" customHeight="1" thickBot="1">
      <c r="A40" s="207" t="s">
        <v>82</v>
      </c>
      <c r="B40" s="208"/>
      <c r="C40" s="208"/>
      <c r="D40" s="208"/>
      <c r="E40" s="208"/>
      <c r="F40" s="208"/>
      <c r="G40" s="208"/>
      <c r="H40" s="208"/>
      <c r="I40" s="208"/>
      <c r="J40" s="208"/>
      <c r="K40" s="208"/>
      <c r="L40" s="208"/>
      <c r="M40" s="209"/>
      <c r="O40" s="61" t="s">
        <v>83</v>
      </c>
      <c r="AN40" s="1" t="e">
        <f>#REF!+1</f>
        <v>#REF!</v>
      </c>
    </row>
    <row r="41" spans="1:40" ht="13.5" thickBot="1">
      <c r="A41" s="13"/>
      <c r="B41" s="61"/>
      <c r="C41" s="61"/>
      <c r="D41" s="61"/>
      <c r="E41" s="61"/>
      <c r="F41" s="61"/>
      <c r="G41" s="61"/>
      <c r="H41" s="61"/>
      <c r="I41" s="61"/>
      <c r="J41" s="61"/>
      <c r="K41" s="61"/>
      <c r="L41" s="61"/>
      <c r="M41" s="14"/>
      <c r="O41" s="61" t="s">
        <v>84</v>
      </c>
      <c r="AN41" s="1" t="e">
        <f>AN40+1</f>
        <v>#REF!</v>
      </c>
    </row>
    <row r="42" spans="1:40" ht="25.5" customHeight="1" thickBot="1">
      <c r="A42" s="251" t="s">
        <v>85</v>
      </c>
      <c r="B42" s="242" t="s">
        <v>86</v>
      </c>
      <c r="C42" s="246"/>
      <c r="D42" s="246"/>
      <c r="E42" s="243"/>
      <c r="F42" s="202" t="s">
        <v>87</v>
      </c>
      <c r="G42" s="203"/>
      <c r="H42" s="242" t="s">
        <v>88</v>
      </c>
      <c r="I42" s="246"/>
      <c r="J42" s="246"/>
      <c r="K42" s="246"/>
      <c r="L42" s="246"/>
      <c r="M42" s="243"/>
      <c r="O42" s="1" t="s">
        <v>29</v>
      </c>
      <c r="AN42" s="1" t="e">
        <f>AN41+1</f>
        <v>#REF!</v>
      </c>
    </row>
    <row r="43" spans="1:15" ht="25.5" customHeight="1" thickBot="1">
      <c r="A43" s="252"/>
      <c r="B43" s="244"/>
      <c r="C43" s="259"/>
      <c r="D43" s="259"/>
      <c r="E43" s="245"/>
      <c r="F43" s="16" t="s">
        <v>89</v>
      </c>
      <c r="G43" s="17" t="s">
        <v>90</v>
      </c>
      <c r="H43" s="244"/>
      <c r="I43" s="259"/>
      <c r="J43" s="259"/>
      <c r="K43" s="259"/>
      <c r="L43" s="259"/>
      <c r="M43" s="245"/>
      <c r="O43" s="1" t="s">
        <v>91</v>
      </c>
    </row>
    <row r="44" spans="1:13" ht="75" customHeight="1" thickBot="1">
      <c r="A44" s="58" t="s">
        <v>128</v>
      </c>
      <c r="B44" s="279" t="s">
        <v>216</v>
      </c>
      <c r="C44" s="280"/>
      <c r="D44" s="280"/>
      <c r="E44" s="280"/>
      <c r="F44" s="59"/>
      <c r="G44" s="60" t="s">
        <v>214</v>
      </c>
      <c r="H44" s="273"/>
      <c r="I44" s="274"/>
      <c r="J44" s="274"/>
      <c r="K44" s="274"/>
      <c r="L44" s="274"/>
      <c r="M44" s="275"/>
    </row>
    <row r="45" spans="1:13" ht="52.5" customHeight="1" thickBot="1">
      <c r="A45" s="58" t="s">
        <v>130</v>
      </c>
      <c r="B45" s="279" t="s">
        <v>219</v>
      </c>
      <c r="C45" s="280"/>
      <c r="D45" s="280"/>
      <c r="E45" s="280"/>
      <c r="F45" s="59"/>
      <c r="G45" s="60" t="s">
        <v>214</v>
      </c>
      <c r="H45" s="273"/>
      <c r="I45" s="274"/>
      <c r="J45" s="274"/>
      <c r="K45" s="274"/>
      <c r="L45" s="274"/>
      <c r="M45" s="275"/>
    </row>
    <row r="46" spans="1:13" ht="80.25" customHeight="1" thickBot="1">
      <c r="A46" s="58" t="s">
        <v>139</v>
      </c>
      <c r="B46" s="279" t="s">
        <v>227</v>
      </c>
      <c r="C46" s="280"/>
      <c r="D46" s="280"/>
      <c r="E46" s="280"/>
      <c r="F46" s="59"/>
      <c r="G46" s="60" t="s">
        <v>224</v>
      </c>
      <c r="H46" s="273"/>
      <c r="I46" s="274"/>
      <c r="J46" s="274"/>
      <c r="K46" s="274"/>
      <c r="L46" s="274"/>
      <c r="M46" s="275"/>
    </row>
    <row r="47" spans="1:13" ht="106.5" customHeight="1" thickBot="1">
      <c r="A47" s="58" t="s">
        <v>134</v>
      </c>
      <c r="B47" s="279" t="s">
        <v>234</v>
      </c>
      <c r="C47" s="280"/>
      <c r="D47" s="280"/>
      <c r="E47" s="280"/>
      <c r="F47" s="59"/>
      <c r="G47" s="60" t="s">
        <v>214</v>
      </c>
      <c r="H47" s="273"/>
      <c r="I47" s="274"/>
      <c r="J47" s="274"/>
      <c r="K47" s="274"/>
      <c r="L47" s="274"/>
      <c r="M47" s="275"/>
    </row>
    <row r="48" spans="1:40" ht="39" customHeight="1" thickBot="1">
      <c r="A48" s="58" t="s">
        <v>92</v>
      </c>
      <c r="B48" s="279" t="s">
        <v>235</v>
      </c>
      <c r="C48" s="280"/>
      <c r="D48" s="280"/>
      <c r="E48" s="280"/>
      <c r="F48" s="59"/>
      <c r="G48" s="60" t="s">
        <v>214</v>
      </c>
      <c r="H48" s="273"/>
      <c r="I48" s="274"/>
      <c r="J48" s="274"/>
      <c r="K48" s="274"/>
      <c r="L48" s="274"/>
      <c r="M48" s="275"/>
      <c r="AN48" s="1" t="e">
        <f>#REF!+1</f>
        <v>#REF!</v>
      </c>
    </row>
    <row r="49" ht="12.75"/>
    <row r="50" ht="12.75"/>
    <row r="51" ht="12.75"/>
    <row r="52" ht="12.75"/>
    <row r="53" ht="12.75"/>
    <row r="54" ht="12.75"/>
    <row r="55" ht="12.75"/>
    <row r="56" ht="12.75"/>
    <row r="57" ht="12.75"/>
    <row r="58" ht="12.75"/>
    <row r="59" ht="12.75"/>
    <row r="60" ht="12.75"/>
    <row r="61" spans="2:11" ht="15">
      <c r="B61" s="61"/>
      <c r="C61" s="61"/>
      <c r="D61" s="61"/>
      <c r="E61" s="61"/>
      <c r="F61" s="265"/>
      <c r="G61" s="265"/>
      <c r="H61" s="265"/>
      <c r="I61" s="62" t="s">
        <v>93</v>
      </c>
      <c r="K61" s="63"/>
    </row>
    <row r="62" spans="2:11" ht="15">
      <c r="B62" s="61"/>
      <c r="C62" s="61"/>
      <c r="D62" s="61"/>
      <c r="E62" s="61"/>
      <c r="F62" s="265"/>
      <c r="G62" s="265"/>
      <c r="H62" s="265"/>
      <c r="I62" s="62" t="s">
        <v>94</v>
      </c>
      <c r="K62" s="63"/>
    </row>
    <row r="63" spans="2:11" ht="15">
      <c r="B63" s="61"/>
      <c r="C63" s="61"/>
      <c r="D63" s="61"/>
      <c r="E63" s="61"/>
      <c r="F63" s="265"/>
      <c r="G63" s="265"/>
      <c r="H63" s="265"/>
      <c r="I63" s="62" t="s">
        <v>95</v>
      </c>
      <c r="K63" s="63"/>
    </row>
    <row r="64" spans="2:11" ht="15">
      <c r="B64" s="61"/>
      <c r="C64" s="61"/>
      <c r="D64" s="61"/>
      <c r="E64" s="61"/>
      <c r="F64" s="265"/>
      <c r="G64" s="265"/>
      <c r="H64" s="265"/>
      <c r="K64" s="63"/>
    </row>
    <row r="65" spans="2:11" ht="15">
      <c r="B65" s="61"/>
      <c r="C65" s="61"/>
      <c r="D65" s="61"/>
      <c r="E65" s="61"/>
      <c r="F65" s="265"/>
      <c r="G65" s="265"/>
      <c r="H65" s="265"/>
      <c r="K65" s="63"/>
    </row>
    <row r="66" spans="2:11" ht="15">
      <c r="B66" s="61"/>
      <c r="C66" s="61"/>
      <c r="D66" s="61"/>
      <c r="E66" s="61"/>
      <c r="K66" s="63"/>
    </row>
    <row r="67" spans="2:11" ht="15">
      <c r="B67" s="61"/>
      <c r="C67" s="61"/>
      <c r="D67" s="61"/>
      <c r="E67" s="61"/>
      <c r="K67" s="63"/>
    </row>
    <row r="68" spans="2:11" ht="15">
      <c r="B68" s="61"/>
      <c r="C68" s="61"/>
      <c r="D68" s="61"/>
      <c r="E68" s="61"/>
      <c r="K68" s="63"/>
    </row>
    <row r="69" spans="2:11" ht="15">
      <c r="B69" s="61"/>
      <c r="C69" s="61"/>
      <c r="D69" s="61"/>
      <c r="E69" s="61"/>
      <c r="K69" s="63"/>
    </row>
    <row r="70" spans="2:11" ht="15">
      <c r="B70" s="61"/>
      <c r="C70" s="61"/>
      <c r="D70" s="61"/>
      <c r="E70" s="61"/>
      <c r="K70" s="63"/>
    </row>
    <row r="71" spans="2:11" ht="15">
      <c r="B71" s="61"/>
      <c r="C71" s="61"/>
      <c r="D71" s="61"/>
      <c r="E71" s="61"/>
      <c r="K71" s="63"/>
    </row>
    <row r="72" spans="2:11" ht="15">
      <c r="B72" s="61"/>
      <c r="C72" s="61"/>
      <c r="D72" s="61"/>
      <c r="E72" s="61"/>
      <c r="K72" s="63"/>
    </row>
    <row r="73" spans="2:11" ht="15">
      <c r="B73" s="61"/>
      <c r="C73" s="61"/>
      <c r="D73" s="61"/>
      <c r="E73" s="61"/>
      <c r="K73" s="63"/>
    </row>
    <row r="74" spans="2:11" ht="15">
      <c r="B74" s="61"/>
      <c r="C74" s="61"/>
      <c r="D74" s="61"/>
      <c r="E74" s="61"/>
      <c r="K74" s="63"/>
    </row>
    <row r="75" spans="2:11" ht="15">
      <c r="B75" s="61"/>
      <c r="C75" s="61"/>
      <c r="D75" s="61"/>
      <c r="E75" s="61"/>
      <c r="K75" s="63"/>
    </row>
    <row r="76" spans="2:11" ht="15">
      <c r="B76" s="61"/>
      <c r="C76" s="61"/>
      <c r="D76" s="61"/>
      <c r="E76" s="61"/>
      <c r="K76" s="63"/>
    </row>
    <row r="77" spans="2:11" ht="15">
      <c r="B77" s="61"/>
      <c r="C77" s="61"/>
      <c r="D77" s="61"/>
      <c r="E77" s="61"/>
      <c r="K77" s="63"/>
    </row>
    <row r="78" spans="2:11" ht="15">
      <c r="B78" s="61"/>
      <c r="C78" s="61"/>
      <c r="D78" s="61"/>
      <c r="E78" s="61"/>
      <c r="K78" s="63"/>
    </row>
    <row r="79" spans="2:11" ht="15">
      <c r="B79" s="61"/>
      <c r="C79" s="61"/>
      <c r="D79" s="61"/>
      <c r="E79" s="61"/>
      <c r="K79" s="63"/>
    </row>
    <row r="80" spans="2:11" ht="15">
      <c r="B80" s="61"/>
      <c r="C80" s="61"/>
      <c r="D80" s="61"/>
      <c r="E80" s="61"/>
      <c r="K80" s="63"/>
    </row>
    <row r="81" spans="2:11" ht="15">
      <c r="B81" s="61"/>
      <c r="C81" s="61"/>
      <c r="D81" s="61"/>
      <c r="E81" s="61"/>
      <c r="K81" s="63"/>
    </row>
    <row r="82" spans="2:11" ht="15">
      <c r="B82" s="61"/>
      <c r="C82" s="61"/>
      <c r="D82" s="61"/>
      <c r="E82" s="61"/>
      <c r="K82" s="63"/>
    </row>
    <row r="83" spans="2:11" ht="15">
      <c r="B83" s="61"/>
      <c r="C83" s="61"/>
      <c r="D83" s="61"/>
      <c r="E83" s="61"/>
      <c r="K83" s="63"/>
    </row>
    <row r="84" spans="2:11" ht="15">
      <c r="B84" s="61"/>
      <c r="C84" s="61"/>
      <c r="D84" s="61"/>
      <c r="E84" s="61"/>
      <c r="K84" s="63"/>
    </row>
    <row r="85" spans="2:11" ht="15">
      <c r="B85" s="61"/>
      <c r="C85" s="61"/>
      <c r="D85" s="61"/>
      <c r="E85" s="61"/>
      <c r="K85" s="63"/>
    </row>
    <row r="86" spans="2:11" ht="15">
      <c r="B86" s="61"/>
      <c r="C86" s="61"/>
      <c r="D86" s="61"/>
      <c r="E86" s="61"/>
      <c r="K86" s="63"/>
    </row>
    <row r="87" spans="2:11" ht="15">
      <c r="B87" s="61"/>
      <c r="C87" s="61"/>
      <c r="D87" s="61"/>
      <c r="E87" s="61"/>
      <c r="K87" s="63"/>
    </row>
    <row r="88" spans="2:11" ht="15">
      <c r="B88" s="61"/>
      <c r="C88" s="61"/>
      <c r="D88" s="61"/>
      <c r="E88" s="61"/>
      <c r="K88" s="63"/>
    </row>
    <row r="89" spans="2:11" ht="15">
      <c r="B89" s="61"/>
      <c r="C89" s="61"/>
      <c r="D89" s="61"/>
      <c r="E89" s="61"/>
      <c r="K89" s="63"/>
    </row>
    <row r="90" spans="2:11" ht="15">
      <c r="B90" s="61"/>
      <c r="C90" s="61"/>
      <c r="D90" s="61"/>
      <c r="E90" s="61"/>
      <c r="K90" s="63"/>
    </row>
    <row r="91" spans="2:11" ht="15">
      <c r="B91" s="61"/>
      <c r="C91" s="61"/>
      <c r="D91" s="61"/>
      <c r="E91" s="61"/>
      <c r="K91" s="63"/>
    </row>
    <row r="92" spans="2:11" ht="15">
      <c r="B92" s="61"/>
      <c r="C92" s="61"/>
      <c r="D92" s="61"/>
      <c r="E92" s="61"/>
      <c r="K92" s="63"/>
    </row>
    <row r="93" spans="2:11" ht="15">
      <c r="B93" s="61"/>
      <c r="C93" s="61"/>
      <c r="D93" s="61"/>
      <c r="E93" s="61"/>
      <c r="K93" s="63"/>
    </row>
    <row r="94" spans="2:11" ht="15">
      <c r="B94" s="61"/>
      <c r="C94" s="61"/>
      <c r="D94" s="61"/>
      <c r="E94" s="61"/>
      <c r="K94" s="63"/>
    </row>
    <row r="95" spans="2:11" ht="15">
      <c r="B95" s="61"/>
      <c r="C95" s="61"/>
      <c r="D95" s="61"/>
      <c r="E95" s="61"/>
      <c r="K95" s="63"/>
    </row>
    <row r="96" spans="2:11" ht="15">
      <c r="B96" s="61"/>
      <c r="C96" s="61"/>
      <c r="D96" s="61"/>
      <c r="E96" s="61"/>
      <c r="K96" s="63"/>
    </row>
    <row r="97" spans="2:11" ht="15">
      <c r="B97" s="61"/>
      <c r="C97" s="61"/>
      <c r="D97" s="61"/>
      <c r="E97" s="61"/>
      <c r="K97" s="63"/>
    </row>
    <row r="98" spans="2:11" ht="15">
      <c r="B98" s="61"/>
      <c r="C98" s="61"/>
      <c r="D98" s="61"/>
      <c r="E98" s="61"/>
      <c r="K98" s="63"/>
    </row>
    <row r="99" spans="2:5" ht="12.75">
      <c r="B99" s="61"/>
      <c r="C99" s="61"/>
      <c r="D99" s="61"/>
      <c r="E99" s="61"/>
    </row>
    <row r="100" spans="2:5" ht="12.75">
      <c r="B100" s="61"/>
      <c r="C100" s="61"/>
      <c r="D100" s="61"/>
      <c r="E100" s="61"/>
    </row>
    <row r="101" spans="2:5" ht="12.75">
      <c r="B101" s="61"/>
      <c r="C101" s="61"/>
      <c r="D101" s="61"/>
      <c r="E101" s="61"/>
    </row>
    <row r="102" spans="2:5" ht="12.75">
      <c r="B102" s="61"/>
      <c r="C102" s="61"/>
      <c r="D102" s="61"/>
      <c r="E102" s="61"/>
    </row>
    <row r="103" spans="2:5" ht="12.75">
      <c r="B103" s="61"/>
      <c r="C103" s="61"/>
      <c r="D103" s="61"/>
      <c r="E103" s="61"/>
    </row>
    <row r="104" spans="2:5" ht="12.75">
      <c r="B104" s="61"/>
      <c r="C104" s="61"/>
      <c r="D104" s="61"/>
      <c r="E104" s="61"/>
    </row>
    <row r="105" spans="2:5" ht="12.75">
      <c r="B105" s="61"/>
      <c r="C105" s="61"/>
      <c r="D105" s="61"/>
      <c r="E105" s="61"/>
    </row>
    <row r="106" spans="2:5" ht="12.75">
      <c r="B106" s="61"/>
      <c r="C106" s="61"/>
      <c r="D106" s="61"/>
      <c r="E106" s="61"/>
    </row>
    <row r="107" spans="2:5" ht="12.75">
      <c r="B107" s="61"/>
      <c r="C107" s="61"/>
      <c r="D107" s="61"/>
      <c r="E107" s="61"/>
    </row>
    <row r="108" spans="2:5" ht="12.75">
      <c r="B108" s="61"/>
      <c r="C108" s="61"/>
      <c r="D108" s="61"/>
      <c r="E108" s="61"/>
    </row>
    <row r="109" spans="2:5" ht="12.75">
      <c r="B109" s="61"/>
      <c r="C109" s="61"/>
      <c r="D109" s="61"/>
      <c r="E109" s="61"/>
    </row>
    <row r="110" spans="2:5" ht="12.75">
      <c r="B110" s="61"/>
      <c r="C110" s="61"/>
      <c r="D110" s="61"/>
      <c r="E110" s="61"/>
    </row>
    <row r="111" spans="2:5" ht="12.75">
      <c r="B111" s="61"/>
      <c r="C111" s="61"/>
      <c r="D111" s="61"/>
      <c r="E111" s="61"/>
    </row>
    <row r="112" spans="2:5" ht="12.75">
      <c r="B112" s="61"/>
      <c r="C112" s="61"/>
      <c r="D112" s="61"/>
      <c r="E112" s="61"/>
    </row>
    <row r="113" spans="2:5" ht="12.75">
      <c r="B113" s="61"/>
      <c r="C113" s="61"/>
      <c r="D113" s="61"/>
      <c r="E113" s="61"/>
    </row>
    <row r="114" spans="2:5" ht="12.75">
      <c r="B114" s="61"/>
      <c r="C114" s="61"/>
      <c r="D114" s="61"/>
      <c r="E114" s="61"/>
    </row>
    <row r="115" spans="2:5" ht="12.75">
      <c r="B115" s="61"/>
      <c r="C115" s="61"/>
      <c r="D115" s="61"/>
      <c r="E115" s="61"/>
    </row>
    <row r="116" spans="2:5" ht="12.75">
      <c r="B116" s="61"/>
      <c r="C116" s="61"/>
      <c r="D116" s="61"/>
      <c r="E116" s="61"/>
    </row>
    <row r="117" spans="2:5" ht="12.75">
      <c r="B117" s="61"/>
      <c r="C117" s="61"/>
      <c r="D117" s="61"/>
      <c r="E117" s="61"/>
    </row>
    <row r="118" spans="2:5" ht="12.75">
      <c r="B118" s="61"/>
      <c r="C118" s="61"/>
      <c r="D118" s="61"/>
      <c r="E118" s="61"/>
    </row>
    <row r="119" spans="2:5" ht="12.75">
      <c r="B119" s="61"/>
      <c r="C119" s="61"/>
      <c r="D119" s="61"/>
      <c r="E119" s="61"/>
    </row>
    <row r="120" spans="2:5" ht="12.75">
      <c r="B120" s="61"/>
      <c r="C120" s="61"/>
      <c r="D120" s="61"/>
      <c r="E120" s="61"/>
    </row>
    <row r="121" spans="2:5" ht="12.75">
      <c r="B121" s="61"/>
      <c r="C121" s="61"/>
      <c r="D121" s="61"/>
      <c r="E121" s="61"/>
    </row>
    <row r="122" spans="2:5" ht="12.75">
      <c r="B122" s="61"/>
      <c r="C122" s="61"/>
      <c r="D122" s="61"/>
      <c r="E122" s="61"/>
    </row>
    <row r="123" spans="2:5" ht="12.75">
      <c r="B123" s="61"/>
      <c r="C123" s="61"/>
      <c r="D123" s="61"/>
      <c r="E123" s="61"/>
    </row>
    <row r="124" spans="2:5" ht="12.75">
      <c r="B124" s="61"/>
      <c r="C124" s="61"/>
      <c r="D124" s="61"/>
      <c r="E124" s="61"/>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70">
    <mergeCell ref="F64:H65"/>
    <mergeCell ref="B47:E47"/>
    <mergeCell ref="H47:M47"/>
    <mergeCell ref="B48:E48"/>
    <mergeCell ref="H48:M48"/>
    <mergeCell ref="F61:H62"/>
    <mergeCell ref="F63:H63"/>
    <mergeCell ref="B44:E44"/>
    <mergeCell ref="H44:M44"/>
    <mergeCell ref="B45:E45"/>
    <mergeCell ref="H45:M45"/>
    <mergeCell ref="B46:E46"/>
    <mergeCell ref="H46:M46"/>
    <mergeCell ref="F29:H29"/>
    <mergeCell ref="A32:M32"/>
    <mergeCell ref="A40:M40"/>
    <mergeCell ref="A42:A43"/>
    <mergeCell ref="B42:E43"/>
    <mergeCell ref="F42:G42"/>
    <mergeCell ref="H42:M43"/>
    <mergeCell ref="F19:H19"/>
    <mergeCell ref="J19:L19"/>
    <mergeCell ref="F20:H20"/>
    <mergeCell ref="A27:C29"/>
    <mergeCell ref="D27:E27"/>
    <mergeCell ref="F27:H27"/>
    <mergeCell ref="I27:M27"/>
    <mergeCell ref="D28:E28"/>
    <mergeCell ref="I28:M29"/>
    <mergeCell ref="D29:E29"/>
    <mergeCell ref="J20:L20"/>
    <mergeCell ref="L22:M22"/>
    <mergeCell ref="A23:A24"/>
    <mergeCell ref="B23:B24"/>
    <mergeCell ref="C23:C24"/>
    <mergeCell ref="D23:D24"/>
    <mergeCell ref="E23:E25"/>
    <mergeCell ref="L23:M23"/>
    <mergeCell ref="A19:B20"/>
    <mergeCell ref="C19:D20"/>
    <mergeCell ref="A15:B15"/>
    <mergeCell ref="C15:M15"/>
    <mergeCell ref="A17:B18"/>
    <mergeCell ref="C17:D18"/>
    <mergeCell ref="E17:M17"/>
    <mergeCell ref="F18:H18"/>
    <mergeCell ref="J18:L18"/>
    <mergeCell ref="A13:B13"/>
    <mergeCell ref="C13:M13"/>
    <mergeCell ref="A14:B14"/>
    <mergeCell ref="C14:M14"/>
    <mergeCell ref="A12:B12"/>
    <mergeCell ref="C12:M12"/>
    <mergeCell ref="I7:K7"/>
    <mergeCell ref="L7:M7"/>
    <mergeCell ref="A8:B8"/>
    <mergeCell ref="C8:M8"/>
    <mergeCell ref="A11:B11"/>
    <mergeCell ref="C11:J11"/>
    <mergeCell ref="L11:M11"/>
    <mergeCell ref="A9:B9"/>
    <mergeCell ref="C9:M9"/>
    <mergeCell ref="A5:M5"/>
    <mergeCell ref="A1:B3"/>
    <mergeCell ref="C1:J3"/>
    <mergeCell ref="K1:M1"/>
    <mergeCell ref="K2:M2"/>
    <mergeCell ref="K3:M3"/>
    <mergeCell ref="A7:B7"/>
    <mergeCell ref="C7:H7"/>
  </mergeCells>
  <conditionalFormatting sqref="F35:G38">
    <cfRule type="cellIs" priority="1" dxfId="2" operator="between">
      <formula>$L$29</formula>
      <formula>$M$29</formula>
    </cfRule>
    <cfRule type="cellIs" priority="2" dxfId="1" operator="between">
      <formula>$L$28</formula>
      <formula>$M$28</formula>
    </cfRule>
    <cfRule type="cellIs" priority="3" dxfId="0" operator="between">
      <formula>'GRF-05 Residuos'!#REF!</formula>
      <formula>$M$27</formula>
    </cfRule>
  </conditionalFormatting>
  <dataValidations count="8">
    <dataValidation type="list" allowBlank="1" showInputMessage="1" showErrorMessage="1" sqref="C9:M9">
      <formula1>$O$38:$O$39</formula1>
    </dataValidation>
    <dataValidation type="list" allowBlank="1" showInputMessage="1" showErrorMessage="1" sqref="C14:M14">
      <formula1>$O$40:$O$43</formula1>
    </dataValidation>
    <dataValidation type="list" allowBlank="1" showInputMessage="1" showErrorMessage="1" sqref="C7:H7">
      <formula1>$O$22:$O$35</formula1>
    </dataValidation>
    <dataValidation type="list" allowBlank="1" showInputMessage="1" showErrorMessage="1" sqref="C19:C20">
      <formula1>'GRF-05 Residuos'!#REF!</formula1>
    </dataValidation>
    <dataValidation type="list" allowBlank="1" showInputMessage="1" showErrorMessage="1" sqref="L7:M7">
      <formula1>$O$18:$O$19</formula1>
    </dataValidation>
    <dataValidation type="list" allowBlank="1" showInputMessage="1" showErrorMessage="1" sqref="D22">
      <formula1>$O$7:$O$9</formula1>
    </dataValidation>
    <dataValidation type="list" allowBlank="1" showInputMessage="1" showErrorMessage="1" sqref="B22">
      <formula1>$O$3:$O$5</formula1>
    </dataValidation>
    <dataValidation type="list" allowBlank="1" showInputMessage="1" showErrorMessage="1" sqref="B23 M19:M20 D23 B25">
      <formula1>$O$11:$O$16</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dimension ref="A4:C27"/>
  <sheetViews>
    <sheetView zoomScalePageLayoutView="0" workbookViewId="0" topLeftCell="A1">
      <selection activeCell="C23" sqref="C23"/>
    </sheetView>
  </sheetViews>
  <sheetFormatPr defaultColWidth="11.421875" defaultRowHeight="12.75"/>
  <sheetData>
    <row r="3" ht="13.5" thickBot="1"/>
    <row r="4" spans="1:3" ht="15.75" thickBot="1">
      <c r="A4" s="91">
        <v>2016</v>
      </c>
      <c r="B4" t="s">
        <v>156</v>
      </c>
      <c r="C4" s="90">
        <v>50.83</v>
      </c>
    </row>
    <row r="5" spans="1:3" ht="15.75" thickBot="1">
      <c r="A5" s="91">
        <v>2016</v>
      </c>
      <c r="B5" t="s">
        <v>157</v>
      </c>
      <c r="C5" s="90">
        <v>60.43</v>
      </c>
    </row>
    <row r="6" spans="1:3" ht="15.75" thickBot="1">
      <c r="A6" s="91">
        <v>2016</v>
      </c>
      <c r="B6" t="s">
        <v>158</v>
      </c>
      <c r="C6" s="90">
        <v>62.31</v>
      </c>
    </row>
    <row r="7" spans="1:3" ht="15.75" thickBot="1">
      <c r="A7" s="91">
        <v>2016</v>
      </c>
      <c r="B7" t="s">
        <v>159</v>
      </c>
      <c r="C7" s="90">
        <v>60.52</v>
      </c>
    </row>
    <row r="8" spans="1:3" ht="15.75" thickBot="1">
      <c r="A8" s="91">
        <v>2016</v>
      </c>
      <c r="B8" t="s">
        <v>160</v>
      </c>
      <c r="C8" s="90">
        <v>63.72</v>
      </c>
    </row>
    <row r="9" spans="1:3" ht="15.75" thickBot="1">
      <c r="A9" s="91">
        <v>2016</v>
      </c>
      <c r="B9" t="s">
        <v>161</v>
      </c>
      <c r="C9" s="90">
        <v>58.75</v>
      </c>
    </row>
    <row r="10" spans="1:3" ht="15.75" thickBot="1">
      <c r="A10" s="91">
        <v>2017</v>
      </c>
      <c r="B10" t="s">
        <v>156</v>
      </c>
      <c r="C10" s="90">
        <v>55.61</v>
      </c>
    </row>
    <row r="11" spans="1:3" ht="15.75" thickBot="1">
      <c r="A11" s="91">
        <v>2017</v>
      </c>
      <c r="B11" t="s">
        <v>157</v>
      </c>
      <c r="C11" s="90">
        <v>59.48</v>
      </c>
    </row>
    <row r="12" spans="1:3" ht="15.75" thickBot="1">
      <c r="A12" s="91">
        <v>2017</v>
      </c>
      <c r="B12" t="s">
        <v>158</v>
      </c>
      <c r="C12" s="90">
        <v>63</v>
      </c>
    </row>
    <row r="13" spans="1:3" ht="15.75" thickBot="1">
      <c r="A13" s="91">
        <v>2017</v>
      </c>
      <c r="B13" t="s">
        <v>159</v>
      </c>
      <c r="C13" s="90">
        <v>58.27</v>
      </c>
    </row>
    <row r="14" spans="1:3" ht="15.75" thickBot="1">
      <c r="A14" s="91">
        <v>2017</v>
      </c>
      <c r="B14" t="s">
        <v>160</v>
      </c>
      <c r="C14" s="90">
        <v>66.87</v>
      </c>
    </row>
    <row r="15" spans="1:3" ht="15.75" thickBot="1">
      <c r="A15" s="91">
        <v>2017</v>
      </c>
      <c r="B15" t="s">
        <v>161</v>
      </c>
      <c r="C15" s="90">
        <v>60.24</v>
      </c>
    </row>
    <row r="16" spans="1:3" ht="15.75" thickBot="1">
      <c r="A16" s="91">
        <v>2018</v>
      </c>
      <c r="B16" t="s">
        <v>162</v>
      </c>
      <c r="C16" s="90">
        <v>61.82</v>
      </c>
    </row>
    <row r="17" spans="1:3" ht="15.75" thickBot="1">
      <c r="A17" s="91">
        <v>2018</v>
      </c>
      <c r="B17" t="s">
        <v>163</v>
      </c>
      <c r="C17" s="90">
        <v>59</v>
      </c>
    </row>
    <row r="18" spans="1:3" ht="15.75" thickBot="1">
      <c r="A18" s="91">
        <v>2018</v>
      </c>
      <c r="B18" t="s">
        <v>164</v>
      </c>
      <c r="C18" s="90">
        <v>58</v>
      </c>
    </row>
    <row r="19" spans="1:3" ht="15.75" thickBot="1">
      <c r="A19" s="91">
        <v>2018</v>
      </c>
      <c r="B19" t="s">
        <v>165</v>
      </c>
      <c r="C19" s="90">
        <v>57</v>
      </c>
    </row>
    <row r="20" spans="1:3" ht="15.75" thickBot="1">
      <c r="A20" s="91">
        <v>2018</v>
      </c>
      <c r="B20" t="s">
        <v>166</v>
      </c>
      <c r="C20" s="90">
        <v>64</v>
      </c>
    </row>
    <row r="21" spans="1:3" ht="15.75" thickBot="1">
      <c r="A21" s="91">
        <v>2018</v>
      </c>
      <c r="B21" t="s">
        <v>167</v>
      </c>
      <c r="C21" s="90">
        <v>60</v>
      </c>
    </row>
    <row r="22" spans="1:3" ht="15.75" thickBot="1">
      <c r="A22" s="91">
        <v>2018</v>
      </c>
      <c r="B22" t="s">
        <v>168</v>
      </c>
      <c r="C22" s="90">
        <v>68</v>
      </c>
    </row>
    <row r="23" spans="1:3" ht="15.75" thickBot="1">
      <c r="A23" s="91">
        <v>2018</v>
      </c>
      <c r="B23" t="s">
        <v>169</v>
      </c>
      <c r="C23" s="90">
        <v>62</v>
      </c>
    </row>
    <row r="24" spans="1:3" ht="15.75" thickBot="1">
      <c r="A24" s="91">
        <v>2018</v>
      </c>
      <c r="B24" t="s">
        <v>170</v>
      </c>
      <c r="C24" s="90">
        <v>60</v>
      </c>
    </row>
    <row r="25" spans="1:3" ht="15.75" thickBot="1">
      <c r="A25" s="91">
        <v>2018</v>
      </c>
      <c r="B25" t="s">
        <v>171</v>
      </c>
      <c r="C25" s="90">
        <v>66</v>
      </c>
    </row>
    <row r="26" spans="1:3" ht="15.75" thickBot="1">
      <c r="A26" s="91">
        <v>2018</v>
      </c>
      <c r="B26" t="s">
        <v>172</v>
      </c>
      <c r="C26" s="90">
        <v>63</v>
      </c>
    </row>
    <row r="27" spans="1:3" ht="15.75" thickBot="1">
      <c r="A27" s="91">
        <v>2018</v>
      </c>
      <c r="B27" t="s">
        <v>173</v>
      </c>
      <c r="C27" s="90">
        <v>48</v>
      </c>
    </row>
  </sheetData>
  <sheetProtection/>
  <dataValidations count="1">
    <dataValidation type="decimal" allowBlank="1" showInputMessage="1" showErrorMessage="1" promptTitle="Escriba un número en esta casilla" errorTitle="Entrada no válida" error="Por favor escriba un número" sqref="C4:C27">
      <formula1>-9223372036854770000</formula1>
      <formula2>9223372036854770000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flopez</dc:creator>
  <cp:keywords/>
  <dc:description/>
  <cp:lastModifiedBy>Diana Carolina Martínez Rodríguez</cp:lastModifiedBy>
  <dcterms:created xsi:type="dcterms:W3CDTF">2019-02-21T13:20:08Z</dcterms:created>
  <dcterms:modified xsi:type="dcterms:W3CDTF">2020-01-29T19:33:15Z</dcterms:modified>
  <cp:category/>
  <cp:version/>
  <cp:contentType/>
  <cp:contentStatus/>
</cp:coreProperties>
</file>