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Hoja1" sheetId="1" r:id="rId1"/>
  </sheets>
  <definedNames>
    <definedName name="_xlnm._FilterDatabase" localSheetId="0" hidden="1">'Hoja1'!$A$7:$Z$114</definedName>
    <definedName name="_xlnm.Print_Titles" localSheetId="0">'Hoja1'!$1:$7</definedName>
  </definedNames>
  <calcPr fullCalcOnLoad="1"/>
</workbook>
</file>

<file path=xl/sharedStrings.xml><?xml version="1.0" encoding="utf-8"?>
<sst xmlns="http://schemas.openxmlformats.org/spreadsheetml/2006/main" count="1207" uniqueCount="487">
  <si>
    <t>INSTITUTO PARA LA INVESTIGACIÓN EDUCATIVA Y EL DESARROLLO PEDAGÓGICO -IDEP</t>
  </si>
  <si>
    <t>FT-DIP-02-08</t>
  </si>
  <si>
    <t>Versión: 3</t>
  </si>
  <si>
    <t xml:space="preserve">FORMATO PLAN OPERATIVO ANUAL (POA) </t>
  </si>
  <si>
    <t>Fecha de Aprobación: 04/04/2016</t>
  </si>
  <si>
    <t>Pagina _de _</t>
  </si>
  <si>
    <t>PROCESO</t>
  </si>
  <si>
    <t>META PLAN DE DESARROLLO DISTRITAL</t>
  </si>
  <si>
    <t>META PLAN DE ACCIÓN
2018</t>
  </si>
  <si>
    <t xml:space="preserve">ACTIVIDAD </t>
  </si>
  <si>
    <t>RESPONSABLE</t>
  </si>
  <si>
    <t>PONDERADO %</t>
  </si>
  <si>
    <t>META ANUAL</t>
  </si>
  <si>
    <t>CRONOGRAMA</t>
  </si>
  <si>
    <t>AVANCES</t>
  </si>
  <si>
    <t>AVANCE TOTAL</t>
  </si>
  <si>
    <t>PORCENTAJE DE EJECUCIÓN</t>
  </si>
  <si>
    <t>AVANCE DEL PONDERADOR</t>
  </si>
  <si>
    <t>FUENTE DE VERIFICACIÓN</t>
  </si>
  <si>
    <t>LOGROS ALCANZADOS</t>
  </si>
  <si>
    <t>DIFICULTADES Y MEDIDAS CORRECTIVAS</t>
  </si>
  <si>
    <t>MODIFICACIÓN DE LA ACTIVIDAD / JUSTIFICACIÓN</t>
  </si>
  <si>
    <t>ÁREA</t>
  </si>
  <si>
    <t>IDEP</t>
  </si>
  <si>
    <t>TIPO DE META</t>
  </si>
  <si>
    <t>UNIDAD DE MEDIDA</t>
  </si>
  <si>
    <t>CANTIDAD</t>
  </si>
  <si>
    <t>PRIMER TRIMESTRE</t>
  </si>
  <si>
    <t>SEGUNDO TRIMESTRE</t>
  </si>
  <si>
    <t>TERCER TRIMESTRE</t>
  </si>
  <si>
    <t>CUARTO TRIMESTRE</t>
  </si>
  <si>
    <t>DEMANDA PRESENTADA EN EL AÑO</t>
  </si>
  <si>
    <t>1. DIVULGACIÓN Y COMUNICACIÓN</t>
  </si>
  <si>
    <t>2. DIRECCIÓN Y PLANEACIÓN</t>
  </si>
  <si>
    <t>3. MEJORAMIENTO INTEGRAL Y CONTINUO</t>
  </si>
  <si>
    <t>4. INVESTIGACIÓN Y DESARROLLO PEDAGÓGICO</t>
  </si>
  <si>
    <t>7. GESTIÓN DOCUMENTAL</t>
  </si>
  <si>
    <t>8. GESTIÓN CONTRACTUAL</t>
  </si>
  <si>
    <t>9. GESTIÓN JURIDICA</t>
  </si>
  <si>
    <t>10. ATENCIÓN AL CIUDADANO</t>
  </si>
  <si>
    <t>11. GESTIÓN DE RECURSOS FÍSICOS Y AMBIENTAL</t>
  </si>
  <si>
    <t>12.  GESTIÓN TECNOLÓGICA</t>
  </si>
  <si>
    <t>13. GESTIÓN DEL TALENTO HUMANO</t>
  </si>
  <si>
    <t>14. GESTIÓN FINANCIERA</t>
  </si>
  <si>
    <t>15. CONTROL INTERNO DISCIPLINARIO</t>
  </si>
  <si>
    <t>16. EVALUACIÓN Y CONTROL</t>
  </si>
  <si>
    <t>Sostener el 100% la implementación del Sistema Integrado de Gestión</t>
  </si>
  <si>
    <t xml:space="preserve">Sostenibilidad del SIG en el ámbito de los subsistemas de Calidad, Control Interno, Seguridad de la Información y Gestión Documental y Archivo  </t>
  </si>
  <si>
    <t>SGC - Presentar informe en comité directivo acerca del seguimiento a la  matriz de indicadores de la entidad, del trimestre anterior.</t>
  </si>
  <si>
    <t>Oficina Asesora de Planeación</t>
  </si>
  <si>
    <t>Constante</t>
  </si>
  <si>
    <t>Matriz de Indicadores</t>
  </si>
  <si>
    <t>SGC - Presentar informe en comité directivo acerca del seguimiento al plan de mejoramiento de la entidad, del trimestre anterior.</t>
  </si>
  <si>
    <t>Plan de Mejoramiento</t>
  </si>
  <si>
    <t>SGC - Presentar informe en comité directivo acerca del seguimiento al mapa de riesgos de la entidad, determinando el % de materialización de los riesgos, del trimestre anterior.</t>
  </si>
  <si>
    <t>Mapa de riesgos</t>
  </si>
  <si>
    <t>SGC - Presentar informe en comité directivo acerca del seguimiento al Plan Operativo Anual de la entidad, del trimestre anterior.</t>
  </si>
  <si>
    <t>Plan Operativo Anual</t>
  </si>
  <si>
    <t>SGC y SCI - Realizar sensibilizaciones sobre SIG, Autocontrol  y Administración del Riesgo</t>
  </si>
  <si>
    <t>Oficina Asesora de Planeación - Oficina de Control Interno</t>
  </si>
  <si>
    <t>Sumatoria</t>
  </si>
  <si>
    <t>Sensibilizaciones</t>
  </si>
  <si>
    <t>SGC - Gestionar oportunamente las solicitudes de creación, modificación o anulación de la documentación del SIG.</t>
  </si>
  <si>
    <t>Documentos actualizados</t>
  </si>
  <si>
    <t xml:space="preserve">SRS - Apoyar el diagnostico de la implementación del lineamiento de Responsabilidad Social de la Secretaría General. </t>
  </si>
  <si>
    <t>Diagnosticos realizados</t>
  </si>
  <si>
    <t>Realizar sensibilización de las herramientas de planeación de la entidad.</t>
  </si>
  <si>
    <t xml:space="preserve">Nùmero de socializaciones </t>
  </si>
  <si>
    <t>Revisar  los  formatos del proceso Dirección y planeación.</t>
  </si>
  <si>
    <t>Número de formatos actualizados</t>
  </si>
  <si>
    <t>Presentar al Comité Directivo el estado de avance de los proyectos y metas de la entidad.</t>
  </si>
  <si>
    <t>Seguimientos en Comité Directivo</t>
  </si>
  <si>
    <t>Realizar seguimiento al Plan formulado para mejorar los resultados del Indice de transparencia</t>
  </si>
  <si>
    <t>Número de seguimientos realizados</t>
  </si>
  <si>
    <t>Formular, publicar,  hacer seguimiento y socializar el  Plan Anti-Corrupción y atención al ciudadano PAAC</t>
  </si>
  <si>
    <t>1 Sistema de seguimiento a la política educativa distrital en los contextos escolares ajustado e implementado</t>
  </si>
  <si>
    <t>Desarrollar  una (1) estrategia de Comunicación, Socialización y Divulgación: Componente 1</t>
  </si>
  <si>
    <t>Avance de la estrategia de comunicación, socialización y divulgación del Sistema de seguimiento a la Política Educativa Distrital  - SISPED</t>
  </si>
  <si>
    <t>Juliana Gutierrez Solano</t>
  </si>
  <si>
    <t>Estrategia</t>
  </si>
  <si>
    <t>3 Centros de Innovación que dinamizan las estrategias y procesos de la Red de Innovación del Maestro.</t>
  </si>
  <si>
    <t>Desarrollar  una (1) estrategia de Comunicación, Socialización y Divulgación: Componente 2</t>
  </si>
  <si>
    <t>Avance de la estrategia de comunicación, socialización y divulgación de la estrategia de cualificación docente componente de cualificación, investigación e innovación docente:Comunidades de saber y de práctica pedagógica.</t>
  </si>
  <si>
    <t>Sostenibilidad  del Sistema integrado de Gestión</t>
  </si>
  <si>
    <t xml:space="preserve">Realizar la revisión del mapa de riesgos de la entidad  alineado con las temáticas definidas  por la Corporación Transparencia por Colombia.  </t>
  </si>
  <si>
    <t>Mapa de riesgos actualizado</t>
  </si>
  <si>
    <t>Incremental</t>
  </si>
  <si>
    <t>Seguimientos realizados</t>
  </si>
  <si>
    <t xml:space="preserve">Realizar el diagnóstico de acuerdo a los lineamientos  establecidos en las políticas: "Gobierno digital" y "Transparencia, acceso a la información pública y lucha contra la corrupción" de MIPG. Formular el plan de trabajo correspondiente  para su implementación y hacer seguimiento al cumplimiento de estas políticas.  </t>
  </si>
  <si>
    <t xml:space="preserve">Realizar el diagnóstico de acuerdo a los lineamientos  establecidos en la política de "Planeación Institucional" de MIPG. Formular el plan de trabajo correspondiente  para su implementación y hacer seguimiento al cumplimiento de esta política.  </t>
  </si>
  <si>
    <t>TODOS - Apoyar el diagnostico, la elaboración del plan de acción y su ejecución, referente a la implementación de las políticas del Modelo Integrado de Gestión y Planeación - MIPG en la entidad.</t>
  </si>
  <si>
    <t>Avance en los Productos:
- Diagnostico
- Plan de acción 
- Implementación
- Seguimiento</t>
  </si>
  <si>
    <t xml:space="preserve"> Realizar un (1) estudio Sistema de seguimiento a la política educativa distrital en los contextos escolares.</t>
  </si>
  <si>
    <t>Estudio Sistema de seguimiento a la política educativa distrital en los contextos escolares -Fase 3</t>
  </si>
  <si>
    <t>Jorge Alberto Palacio Castañeda</t>
  </si>
  <si>
    <t>Documento</t>
  </si>
  <si>
    <t>Realizar 3 Estudios en Escuela currículo y pedagogía, Educación y políticas públicas y Cualificación docente</t>
  </si>
  <si>
    <t>Estudio Abordaje integral de la Maternidad y la Paternidad en los contextos escolares. Fase III: Línea de base.</t>
  </si>
  <si>
    <t>Martha Ligia Cuevas Mendoza</t>
  </si>
  <si>
    <t>Estudio Sistema de Monitoreo al cumplimiento de los estándares de calidad en educación inicial</t>
  </si>
  <si>
    <t xml:space="preserve">Memoria histórica y educación para la paz - Caso Sumapaz. </t>
  </si>
  <si>
    <t>Ruth Amanda Cortes Salcedo</t>
  </si>
  <si>
    <t>Realizar un (1) estudio de la  Estrategia de cualificación, investigación e innovación docente: comunidades de saber y de práctica pedagógica</t>
  </si>
  <si>
    <t>Programa de pensamiento crítico para la innovación e investigación educativa</t>
  </si>
  <si>
    <t>Luisa Fernanda Acuña Beltran</t>
  </si>
  <si>
    <t>Realizar dos (2) Estudios Escuela Curriculo y Pedagogía, Educación y políticas públicas y Cualificación docente componente de cualificación, investigación e innovación docente:Comunidades de saber y de práctica pedagógica.</t>
  </si>
  <si>
    <t>Estudio Prácticas de Evaluación - Conformación RIE</t>
  </si>
  <si>
    <t>4 Centros de Innovación que dinamizan las estrategias y procesos de la Red de Innovación del Maestro.</t>
  </si>
  <si>
    <t>Estudio Estrategia para el Desarrollo personal de los maestros del Distrito: ser maestro</t>
  </si>
  <si>
    <t>A 31 de Diciembre de 2018, ejecutar  las actividades derivadas de los ejercicios de plan anual de auditoria programadas para cada periodo por la OCI.</t>
  </si>
  <si>
    <t>A 31 de Diciembre de 2018, cumplir con con las actividades programas para el sostenimiento del Subsistema de Control Interno.</t>
  </si>
  <si>
    <t>Jefe Oficina de Control Interno</t>
  </si>
  <si>
    <t>Porcentaje</t>
  </si>
  <si>
    <t xml:space="preserve">Realizar el diagnóstico de acuerdo a los lineamientos  establecidos en la política de "Control interno" de MIPG. Formular el plan de trabajo correspondiente  para su implementación y hacer seguimiento al cumplimiento de estas políticas.  </t>
  </si>
  <si>
    <t>Revisar y actualizar el  proceso de Atención al Ciudadano del IDEP de acuerdo a los lineamientos establecidos  en la estrategia  para la construcción del Plan anticorrupción y atención al ciudadano del DAFP</t>
  </si>
  <si>
    <t>proceso actualizado en maloca</t>
  </si>
  <si>
    <t>Socializar la política y el manual de protección de privacidad y tratamiento de datos personales del IDEP</t>
  </si>
  <si>
    <t>Charlas de socialización</t>
  </si>
  <si>
    <t>Revisar los diferentes canales  de  comunicación y articularlo con el portafolio  de servicios del IDEP y el SDQS</t>
  </si>
  <si>
    <t xml:space="preserve">Carlos Germán Plazas Bonilla
Juliana Gutierrez Solano
</t>
  </si>
  <si>
    <t>Documentar la política de Racionalización de trámites</t>
  </si>
  <si>
    <t>Gestionar la participación en las Ferias Distritales de Servicio al Ciudadano promocionando los servicios que ofrece el IDEP</t>
  </si>
  <si>
    <t>Divulgación de calendario con los servicios que ofrece el IDEP en el marco de sus investigaciones y desarrollos pedagógicos</t>
  </si>
  <si>
    <t>Página Web con calendario de eventos</t>
  </si>
  <si>
    <t xml:space="preserve">Realizar el diagnóstico de acuerdo a los lineamientos  establecidos en las políticas de "Servicio al ciudadano", "Racionalización de trámites" y "Participación ciudadano en la gestión pública" de MIPG. Formular el plan de trabajo correspondiente  para su implementación y hacer seguimiento al cumplimiento de estas políticas.  </t>
  </si>
  <si>
    <t>Actualizar el plan de contingencia tecnológica</t>
  </si>
  <si>
    <t>Área de Sistemas - Oficina Asesora de Planeación</t>
  </si>
  <si>
    <t>Documento actualizado</t>
  </si>
  <si>
    <t>Realizar acciones de sensibilización, socialización y control para promover la seguridad de la información</t>
  </si>
  <si>
    <t>Cantidad de sensibilizaciones realizadas</t>
  </si>
  <si>
    <t xml:space="preserve">Poner en producción el dominio Windows virtualizado. </t>
  </si>
  <si>
    <t>Actividades de puesta en producción</t>
  </si>
  <si>
    <t>Configurar uno de los servidores G7 como unidad de almacenamiento y tercer nodo de hiperconvergencia</t>
  </si>
  <si>
    <t>Actividades de configuración del servidor</t>
  </si>
  <si>
    <t>Migración de bases de datos de los sistemas de información a un servidor G7.</t>
  </si>
  <si>
    <t>Actividades de migración</t>
  </si>
  <si>
    <t>Ejecutar actualizaciones y parches al sistema operativo de servidor web</t>
  </si>
  <si>
    <t>Por demanda</t>
  </si>
  <si>
    <t>Formular, ejecutar y hacer seguimiento del PETIC 2018</t>
  </si>
  <si>
    <t>Porcentaje de ejecución</t>
  </si>
  <si>
    <t>Actualizar  registro de activos de información</t>
  </si>
  <si>
    <t>Actualizaciones realizadas</t>
  </si>
  <si>
    <t>Formulación y ejecución del plan de mantenimiento y monitoreo</t>
  </si>
  <si>
    <t xml:space="preserve">Área de Sistemas </t>
  </si>
  <si>
    <t>Plan de mantenimiento y porcentaje de ejecución</t>
  </si>
  <si>
    <t xml:space="preserve">Realizar el diagnóstico de acuerdo a los lineamientos  establecidos en la política de "Seguridad digital", "Gobierno digital" y "Transparecncia acceso a la información y lucha contra la corrupción" de MIPG. Formular el plan de trabajo correspondiente  para su implementación y hacer seguimiento al cumplimiento de estas políticas.    </t>
  </si>
  <si>
    <t>Porcentaje de avance conjunto de implementación y sostenibilidad del Sistema Integrado de Gestión de acuerdo con la Norma Técnica Distrital NTD SIG 001:2011 SED - IDEP</t>
  </si>
  <si>
    <t>Realizar todas las actividades inherentes al procedimiento de Liquidación de Nómina, Seguridad Social y Parafiscales en los terminos establecidos.</t>
  </si>
  <si>
    <t xml:space="preserve">Diego Hernando Vargas -Referente Nomina </t>
  </si>
  <si>
    <t xml:space="preserve">Nomina </t>
  </si>
  <si>
    <t>Diagnosticar,Planear, formular, ejecutar y evaluar el PIC  de la vigencia 2018</t>
  </si>
  <si>
    <t>Nelba Faride Beltran  -Profesional Universitario Talento Humano</t>
  </si>
  <si>
    <t xml:space="preserve">Plan Institucional de Capacitación-PIC /Cronograma del PIC / Evaluacion del PIC </t>
  </si>
  <si>
    <t>Planear, formular, ejecutar el seguimiento a la Implementación del SG-SST " Decreto 1072 de 2015 Por medio del cual se expide el Decreto Único Reglamentario del Sector Trabajo y de la resolución 11 de 2017"</t>
  </si>
  <si>
    <t>Mario Sergio García -Referente SGSST</t>
  </si>
  <si>
    <t xml:space="preserve">Plan de Trabajo Anual SG SST / Cronograma de SG SST </t>
  </si>
  <si>
    <t>Planear, formular, ejecutar y evaluar el Plan de Bienestar e Incentivos 2018</t>
  </si>
  <si>
    <t>Plan Institucional de Biernestar -PIB /Cronograma del PIB / Evaluacion del PIB</t>
  </si>
  <si>
    <t xml:space="preserve">Realizar Inducción y reinducción para los funcionarios y contratistas del IDEP </t>
  </si>
  <si>
    <t xml:space="preserve">Acta de Induccion y reinducción </t>
  </si>
  <si>
    <t xml:space="preserve">Actualizar la documentación oficial de Talento Humano  en el aplicativo Maloca Aula SIG </t>
  </si>
  <si>
    <t xml:space="preserve">Dumentos operativos del proceso </t>
  </si>
  <si>
    <t xml:space="preserve">Actualizar la documentación oficial del SG SST  en el  aplicativo Maloca Aulla SIG </t>
  </si>
  <si>
    <t>Nelba Faride Beltran  - Profesional Universitario Talento Humano -Mariio Sergiio Garcia Referente SG SST</t>
  </si>
  <si>
    <t>Remitir comunicación a los jefes  de Dependencia, con el fin de recordar el procedimiento para suscribir y evaluar el desempeño laboral en los tiempos legales cumpliendo con los requisitos de la normatividad vigente.</t>
  </si>
  <si>
    <t xml:space="preserve">Plan Estrategico de Gestion de Talento Humano </t>
  </si>
  <si>
    <t>Realizar Seguimiento al Plan Anticorrupción y Atencion al Ciudadano " Ley  1474 de 2011  Art 73 .</t>
  </si>
  <si>
    <t>Seguimiento al Plan de Accion del Plan Anticorrupcion y atencion al Ciudadano</t>
  </si>
  <si>
    <t xml:space="preserve">Realizar Seguimiento al Mapa de Riesgos del Proceso </t>
  </si>
  <si>
    <t xml:space="preserve">Seguimiento Mapa de Riesgos </t>
  </si>
  <si>
    <t xml:space="preserve">Realizar Seguimiento al Plan de Mejora del Proceso </t>
  </si>
  <si>
    <t xml:space="preserve">Matriz de Seguimiento Plan de Mejora </t>
  </si>
  <si>
    <t xml:space="preserve">Realizar seguimiento  a los indicadores del Proceso </t>
  </si>
  <si>
    <t xml:space="preserve">Seguimiento Hoja de Vida  Indicadores </t>
  </si>
  <si>
    <t xml:space="preserve">Realizar el diagnóstico de acuerdo a los lineamientos  establecidos en las políticas de "Talento humano" e "Integridad"  de MIPG. Formular el plan de trabajo correspondiente  para su implementación y hacer seguimiento al cumplimiento de estas políticas.    </t>
  </si>
  <si>
    <t>Realizar tramites de aprobación y publicación del PGD</t>
  </si>
  <si>
    <t>Olga Lucia Bonilla - Profesional Especializado Gestión Documental</t>
  </si>
  <si>
    <t xml:space="preserve">Porcentaje </t>
  </si>
  <si>
    <t xml:space="preserve">Acto Admnistrativo Aprobado / PGD Publicado </t>
  </si>
  <si>
    <t xml:space="preserve">Ejecuatr y realizar Seguimiento al Cronograma  PDG </t>
  </si>
  <si>
    <t xml:space="preserve">Cronograma ejecutado </t>
  </si>
  <si>
    <t>Realizar tramites de aprobación y publicación del PINAR</t>
  </si>
  <si>
    <t xml:space="preserve">Acto Admnistrativo Aprobado / PINAR Publicado </t>
  </si>
  <si>
    <t>Ejecuatr y realizar Seguimiento al Cronograma  PINAR</t>
  </si>
  <si>
    <t xml:space="preserve">Actualizar la documentación oficial del proceso, en el aplicativo Maloca Aula SIG </t>
  </si>
  <si>
    <t>Nancy Tinjaca- Profesional Contratista /Olga Lucia Bonilla - Profesional Especializado Gestión Documental</t>
  </si>
  <si>
    <t>Procedimientos ajustados</t>
  </si>
  <si>
    <t>Realizar seguimiento  a la ejecucion del  cronograma de Implementacion de las TRD convalidadas</t>
  </si>
  <si>
    <t>Mauricio Galarza - Auxiliar Contratista / Olga Lucia Bonilla - Profesional Especializado Gestión Documental</t>
  </si>
  <si>
    <t xml:space="preserve">Cronogram de Implementacion del TRD </t>
  </si>
  <si>
    <t>Actualizar y realizar seguimiento a la implementación del   Plan de Conservacion Documental.</t>
  </si>
  <si>
    <t xml:space="preserve">Plan de Conservacion Documental aprobado / Cronograma de implentacion </t>
  </si>
  <si>
    <t>Seguimiento Ley 1712 de 2014 " Ley de Transparencia y del Derecho de Acceso a la Información Pública"</t>
  </si>
  <si>
    <t xml:space="preserve"> Matriz de Seguimiento Ley de Trasparencia </t>
  </si>
  <si>
    <t xml:space="preserve">Seguimiento a los controles del Mapa de Riesgos del Proceso </t>
  </si>
  <si>
    <t>Realizar el diagnóstico de acuerdo a los lineamientos  establecidos en la política de "Gestión Documental" de MIPG. Formular el plan de trabajo correspondiente  para su implementación y hacer seguimiento al cumplimiento de esta política.</t>
  </si>
  <si>
    <t xml:space="preserve">Sostenibilidad del SIG en el ámbito de los subsistemas de la Gestión Ambiental, seguridad y salud en el trabajo, y la Responsabilidad Social </t>
  </si>
  <si>
    <t xml:space="preserve">Ejecutar las acciones precontractuales de los objetos descritos en el Plan de adquisiciones  asociados al Proceso de Gestion de Recursos Fisicos </t>
  </si>
  <si>
    <t>Lilia Amparo Correa Moreno - Profesional universitario Servicios Generales / Carlos Plazas- Subdierector Adminsitrativo</t>
  </si>
  <si>
    <t>Contratos</t>
  </si>
  <si>
    <t xml:space="preserve">Proyectar, ejecutar y realizar seguimiento al Plan de Inventario de Recursos Fisicos de la vigencia </t>
  </si>
  <si>
    <t>Lilia Amparo Correa Moreno - Profesional universitario Servicios Generales</t>
  </si>
  <si>
    <t xml:space="preserve">porcentaje </t>
  </si>
  <si>
    <t xml:space="preserve">Plan de Inventarios </t>
  </si>
  <si>
    <t>Mario Sergio García -Referente PIGA</t>
  </si>
  <si>
    <t xml:space="preserve">Plan de Acción </t>
  </si>
  <si>
    <t xml:space="preserve">Actualizar la documentación oficial del Proceso de Recursos Fisicos en el aplicativo Maloca Aula SIG </t>
  </si>
  <si>
    <t xml:space="preserve">sumatoria </t>
  </si>
  <si>
    <t xml:space="preserve">Documentos Actualizados </t>
  </si>
  <si>
    <t xml:space="preserve">Realizar seguimiento a los controles del  Mapa de Riesgos del Proceso </t>
  </si>
  <si>
    <t>Ajustar el procedimiento PRO-CID-15-01 Control Interno Disciplinario Ordinario</t>
  </si>
  <si>
    <t>Carlos German Plazas Bonilla-Subdirector Administrativo, Financiero y de Control Disciplinario</t>
  </si>
  <si>
    <t>Atender el 100% de las solicitudes de contratación radicadas.</t>
  </si>
  <si>
    <t>Oficina Asesora Jurídica</t>
  </si>
  <si>
    <t>Demanda</t>
  </si>
  <si>
    <t>Minutas elaboradas</t>
  </si>
  <si>
    <t>Gestionar Comités de Contratación y realización oportuna de actas correspondientes.</t>
  </si>
  <si>
    <t>Comités realizados</t>
  </si>
  <si>
    <t>Actualización de la documentación del proceso.</t>
  </si>
  <si>
    <t>Procedimientos</t>
  </si>
  <si>
    <t>Realizar Comités de Conciliación.</t>
  </si>
  <si>
    <t>Proyección y elaboración de respuestas a derechos de petición y requerimientos de Concejo y organismos de control.</t>
  </si>
  <si>
    <t>Respuesta a derechos de petición y solicitudes de información</t>
  </si>
  <si>
    <t>Contestación y sustanciación de procesos judiciales  (Activa - Pasiva).</t>
  </si>
  <si>
    <t>Respuesta a acciones de tutela / Actuaciones judiciales</t>
  </si>
  <si>
    <t>Realizar el diagnóstico de acuerdo a los lineamientos  establecidos en la política de "Defensa jurídica" de MIPG. Formular el plan de trabajo correspondiente  para su implementación y hacer seguimiento al cumplimiento de esta política.</t>
  </si>
  <si>
    <t xml:space="preserve">Realizar el diagnóstico de acuerdo a los lineamientos  establecidos en las políticas de "Fortalecimiento institucional y simplificación de procesos", "Gestión del conocimiento e innovación" y "Seguimiento y evaluación del desempeño institucional" de MIPG. Formular el plan de trabajo correspondiente  para su implementación y hacer seguimiento al cumplimiento de estas políticas.  </t>
  </si>
  <si>
    <t>Realizar conciliación mensual de la información financiera entre Tesorería, Presupuesto y Contabilidad. Teniendo en cuenta que estas conciliaciones se realizan mes vencido.</t>
  </si>
  <si>
    <t>Conciliaciones realizadas</t>
  </si>
  <si>
    <t>Realizar la publicación mensual de los estados contables de la entidad en pagina web y de manera anual en la cartelera de la entidad. Teniendo en cuenta que estos estados contables se realizan mes vencido.</t>
  </si>
  <si>
    <t xml:space="preserve">Oswaldo Gómez Lozano - Profesional Especializado Contabilidad </t>
  </si>
  <si>
    <t>Estados contables publicados</t>
  </si>
  <si>
    <t>Realización oportuna de actas del Comité Técnico de Sostenibilidad Contable</t>
  </si>
  <si>
    <t xml:space="preserve">Actas del Comité realizadas </t>
  </si>
  <si>
    <t>Realizar conciliación mensual entre los dos sistemas de información de presupuesto</t>
  </si>
  <si>
    <t>Paulo Leguizamon Vargas - Profesional Especializado Presupuesto</t>
  </si>
  <si>
    <t>Reporte a internos y externos de  la programación, ejecución y cierre presupuestal.</t>
  </si>
  <si>
    <t>Informes</t>
  </si>
  <si>
    <t>Coordinar el cierre presupuestal de la vigencia con las áreas tesoral, contable, supervisores de contratos y dependencias responsables de la información presupuestal.</t>
  </si>
  <si>
    <t>Proceso cierre presupuestal</t>
  </si>
  <si>
    <t>Coordinar actividades relacionadas con anteproyecto vigencia 2019</t>
  </si>
  <si>
    <t>Anteproyecto de Presupuesto</t>
  </si>
  <si>
    <t>Actualización de la documentación de acuerdo a la normatividad vigente.</t>
  </si>
  <si>
    <t>Porcentaje de actualización de documentos</t>
  </si>
  <si>
    <t>Pagos nómina, proveedores y  contratistas</t>
  </si>
  <si>
    <t>Ordenes de Pago</t>
  </si>
  <si>
    <t>Realizar  conciliaciones bancarias y conciliaciones de ingresos y de gastos.</t>
  </si>
  <si>
    <t>Conciliaciones</t>
  </si>
  <si>
    <t>Coordinar y apoyar las acciones del Comité de seguimiento y control financiero y de normalización de cartera.</t>
  </si>
  <si>
    <t>Actas</t>
  </si>
  <si>
    <t xml:space="preserve">Realizar el diagnóstico de acuerdo a los lineamientos  establecidos en la política de "Gestión presupuestal y eficiencia del gasto público"  de MIPG. Formular el plan de trabajo correspondiente  para su implementación y hacer seguimiento al cumplimiento de estas políticas. </t>
  </si>
  <si>
    <t>http://www.idep.edu.co/sites/default/files/PG-GD-07-01_Prog_Gestion_Documental_V2.pdf</t>
  </si>
  <si>
    <t>http://www.idep.edu.co/?q=content/plan-de-mejoramiento-por-procesos</t>
  </si>
  <si>
    <t>Expedientes contractuales</t>
  </si>
  <si>
    <t>Hoja de Vida de Indicadores</t>
  </si>
  <si>
    <t xml:space="preserve">Radicación con informes remitidos mensualmente </t>
  </si>
  <si>
    <t>Seguimiento plan de acción 2018 PIGA</t>
  </si>
  <si>
    <t>No se han pesentado dificultades en el desarrollo de las actividades</t>
  </si>
  <si>
    <t>Expediente de Segumiento y Control a la Información Financiera Mensual</t>
  </si>
  <si>
    <t>Expediente de Actas de Comité Técnico de Sostenibilidad Contable vigencia 2018</t>
  </si>
  <si>
    <t>Expediente de Nomina 2018</t>
  </si>
  <si>
    <t>Expediente Plan Instiitucional de Capacitacion / Lista de Asistencia de Fecha 05 de Marzo de 2018.</t>
  </si>
  <si>
    <t>El Manual de induccion y Reinduccion se encuentra publicado en el siguiente Link: 
http://www.idep.edu.co/sites/default/files/MN-GTH-13-02_Manual_Induccion_reinduccion_V4.pdf</t>
  </si>
  <si>
    <t>Memorando, radicado con el No. 000300
 del 23 de febrero de 2018</t>
  </si>
  <si>
    <t xml:space="preserve">Debido a que el seguimiento se realiza cuatrimestralmente se solicita que se modifique su cronograma para los trimestres (Segundo, Tercer y Cuarto). </t>
  </si>
  <si>
    <t>Se envia Seguimiento del Plan de Mejora a la OAP 05/04/2018</t>
  </si>
  <si>
    <t>Correo enviado a Planeación,  al profesional responsable del SIG, con el Autodiagnóstico de MIPG, el día miercoles 03 de abril.</t>
  </si>
  <si>
    <t>Estados Financieros. 
http://www.idep.edu.co/?q=node/37</t>
  </si>
  <si>
    <t>Los documentos actualizados se encuentran en el siguiente Link. 
http://www.idep.edu.co/?q=content/cid-15-proceso-de-control-interno-disciplinario#overlay-context=</t>
  </si>
  <si>
    <t>Hoja de Vida del Indicador "Porcentaje de actos administrativos revisados" enviada a la OAP</t>
  </si>
  <si>
    <t>Hoja de Vida de los Indicadores enviados a la OAP, Mediante correo Isntitucional de Fecha 04/04/2018,</t>
  </si>
  <si>
    <t xml:space="preserve">Matriz Autodiagnostico, enviada Mediante correo Institucional a la OAP de Fecha 03/04/2018. </t>
  </si>
  <si>
    <t>Actas de reuniones de comité directivo. Presentaciones realizadas en cada comité</t>
  </si>
  <si>
    <t xml:space="preserve">Herramienta de autodiagnósitco del Subsistema de Responsabilidad Social diligenciada. </t>
  </si>
  <si>
    <t>Expediente de cierre Presupuestal</t>
  </si>
  <si>
    <t>Claudia Ortega Pacanchique - Tesorera General</t>
  </si>
  <si>
    <t>Oswaldo Gómez Lozano - Profesional Especializado Contabilidad 
Paulo Leguizamon Vargas - Profesional Especializado Presupuesto
Claudia Ortega Pacanchique - Tesorera General</t>
  </si>
  <si>
    <t xml:space="preserve">Oswaldo Gómez Lozano - Profesional Especializado Contabilidad 
Paulo Leguizamon Vargas - Profesional Especializado Presupuesto
Claudia Ortega Pacanchique - Tesorera General </t>
  </si>
  <si>
    <t>Acta comité de conciliación donde se trató el tema del recobro de la incapacidad de Lilia Amparo Correa a la ARL Liberty. 
Acta Comité de Sostenibilidad Contable No. 3 donde se trato el tema de Juan Francisco Salcedo.</t>
  </si>
  <si>
    <t>Seguimiento PMR</t>
  </si>
  <si>
    <t>No Aplica para este periodo</t>
  </si>
  <si>
    <t>Correos electrónicos y llamadas por parte de la Secretaria de la Subdirección Académica</t>
  </si>
  <si>
    <t>Redes Sociales
Página Web</t>
  </si>
  <si>
    <t>Contratos suscritos y celebrados por la entidad los cuales se encuentran publicados en el  SECOP II y la Tienda Virtual del Estado Colombiano</t>
  </si>
  <si>
    <t>Actas Comité de Contratación</t>
  </si>
  <si>
    <t>Para el primer trimestre del año 2018, la Oficina Asesora Jurídica no establecio en su cronograma de actividades la modificación de los procedimientos de la Gestión Contractual, las modificaciones para dichos procedimientos se encuentran programadas para el segundo y tercer trimestre de la presente vigencia.</t>
  </si>
  <si>
    <t>Actas Comité de Conciliación</t>
  </si>
  <si>
    <t>Respuestas a los derechos de petición radicadas en el Sistema Administrativo y Financiero - SIAFI.</t>
  </si>
  <si>
    <t>Copia del expediente del proceso
Actas del comité de conciliación</t>
  </si>
  <si>
    <t>Las evidencias de las actualizaciones se encuentran en el mismo servidor en el directorio /var/log/apt/.  Los archivos indicados para la fecha de las actualizaciones son: term.log.1.gz de marzo 6, term.log.2.gz de marzo 3, history.log.1.gz de marzo 6,  history.log.1.gz de marzo 3</t>
  </si>
  <si>
    <t>* Formato solicitud publicación. 
* Documento a publicar aprobado por el líder del proceso.</t>
  </si>
  <si>
    <t>Informes presentados que se encuentran en el Archivo de Gestión de la OCI, y en página Web se encuentran publicados los informes que de acuerdo a la Ley 1712 de 2014, deben ser socializados por este medio</t>
  </si>
  <si>
    <t>Archivo de Gestión de la OCI</t>
  </si>
  <si>
    <t>Plan de Acción del Subsistema de Control Interno</t>
  </si>
  <si>
    <t>Se ajusta la periodicidad  teniendo en cuenta que el plan se ejecutará durante todo el año a 25% cada trimestre</t>
  </si>
  <si>
    <t>El diagnóstico de MIPG en  este proceso,  se realiza solo sobre la politica Gobierno digital. La política de Seguridad digital no tiene herramienta de autodiagnostico. Se elaborará con base en el Manual Operativo de MIPG. Se elaborará a partir del Manual Operativo de MIPG</t>
  </si>
  <si>
    <t xml:space="preserve">Formular, implementar y hacer seguimiento a la estrategia de Rendición de cuentas. </t>
  </si>
  <si>
    <t>Avance en los Productos:
- Diagnóstico
- Plan de acción 
- Implementación
- Seguimiento</t>
  </si>
  <si>
    <t>Hojas de trabajo apoyo Subdirección Académica para el reporte de seguimientos del mapa de riesgos
Mapa de riesgos del proceso DIC en la maloca Aula SIG http://www.idep.edu.co/?q=content/mapa-de-riesgos-por-proceso#overlay-context=</t>
  </si>
  <si>
    <t>Hojas de trabajo apoyo Subdirección Académica para el reporte de seguimientos del mapa de riesgos.
Caracterización del proceso en la maloca aula SIG.</t>
  </si>
  <si>
    <t>Hojas de trabajo apoyo Subdirección Académica para el reporte de seguimientos del mapa de riesgos
Canales creados
www.idep.edu.co
denunciacorrupcion@idep.edu.co</t>
  </si>
  <si>
    <t>Hojas de trabajo apoyo Subdirección Académica para el reporte de seguimientos del mapa de riesgos
Borrador de Política de Racionalización de trámites</t>
  </si>
  <si>
    <t>Inexistencia de reunión de concertación del DAFP de acuerdo con los lineamientos definitivos, por tanto se solicita reunión en mediados de julio de los corrientes</t>
  </si>
  <si>
    <t>Inexistencia de reunión de concertación del DAFP de acuerdo con los lineamientos definitivos</t>
  </si>
  <si>
    <t>No existe dificultad, se amplía la cobertura del estudio por ende se prorroga el estudio para el segundo semestre de la vigencia. Lo anterior soportado en el nuevo Convenio Interadministrativo a suscribir entre la SED y el IDEP</t>
  </si>
  <si>
    <t>Teniendo en cuenta que se amplía la cobertura del estudio de 74 a 254 IED, se ajusta el valor de la magnitud a realizar en el periodo</t>
  </si>
  <si>
    <t>Diagnóstico MIPG diligenciado - Correo electrónico de fecha 14/03/2018
Plan de Acción - MIPG - Correo electrónico de fecha  04/07/18</t>
  </si>
  <si>
    <t>El plan se encuentra publicado en el siguiente Link:
http://www.idep.edu.co/sites/default/files/PL-GTH-13-01-Plan-Inst-Capacit-V4.pdf
Expediente PIC</t>
  </si>
  <si>
    <t>Seguimiento al Plan Anual de Trabajo SG-SST</t>
  </si>
  <si>
    <t>El Plan de Bienestar se encuentra publicado en el siguiente Link: 
http://www.idep.edu.co/sites/default/files/PL-GTH-13-03-Plan-Bienestar-e-incent-V3.pdf
Expediente PIB</t>
  </si>
  <si>
    <t>http://www.idep.edu.co/?q=content/plan-anticorrupci%C3%B3n-y-atenci%C3%B3n-al-ciudadano</t>
  </si>
  <si>
    <t>http://www.idep.edu.co/?q=content/mapa-de-riesgos-por-proceso#overlay-context=</t>
  </si>
  <si>
    <t>Hojas de vida de indicadores de gestión del proceso.</t>
  </si>
  <si>
    <t>Aunque se remite el Plan de Acción de la Dimensión de Talento Humano, se requiere de tiempo para la articulación de los diferentes planes y el Proceso de Talento Humano no tiene el recurso humano suficiente para poder cumplir con las multiples tareas y obligaciones inherentes al Proceso, lo que dificulta el cumplimeito del mismo.</t>
  </si>
  <si>
    <t>Z:\INFORMES_2018\seguimiento segundo trimestre Cronograma 16/02/2018</t>
  </si>
  <si>
    <t>GESTION DOCUMENTAL(\\Zeus)(Q:)PINAR</t>
  </si>
  <si>
    <t>4/07/2018: 04/07/2018:Debido a que el 05 de abril de 2018, se recibió el concepto de revisión sobre los ajustes realizados a la tabla de valoración documental del Instituto para la Investigación Educativa y el Desarrollo Pedagógico – IDEP. Y según lo estipulado en el acuerdo 04 de 2013 Art.10 expedido por el Archivo General de la Nación, “establece que el tiempo para realizar ajustes es máximo de 30 días posteriores a la recepción del concepto”; motivo por el cual, se da prioridad a esta actividad que según cronograma estaba programada para 01/06/2018 al 19/07/2018. y se reprograma esta actividad para el tercer trimestre.</t>
  </si>
  <si>
    <t>http://www.idep.edu.co/?q=tablas-de-retencion-documental-idep</t>
  </si>
  <si>
    <t xml:space="preserve">Debido a la demora en el documento se hace necesario reprogramar el cronograma a:
Segundo trimestre: 30%
Tercer trimestre: 40%
Cuatro trimestre: 30%
Debido a la demora en el documento se hace necesario reprogramar el cronograma.
04/07/2018  debido a la demora en la documentacion de convalidacion de las TR La sensibilización con cada dependencias y la implementación se realizara a partir del tercer trimestre.
</t>
  </si>
  <si>
    <t>http://www.idep.edu.co/sites/default/files/L-GD-07-03_Sistema_Integrado_de_Conservacion_V1.pdf</t>
  </si>
  <si>
    <t>MPGZ:\INFORMES_2018_seguimiento segundo trimestr</t>
  </si>
  <si>
    <t>Aplicativo SIAFI
Expediente de Gestión Actas de Comité de Inventarios
Actos Administrativos</t>
  </si>
  <si>
    <t>Se recibieron capacitaciones por parte de los profesionales de la Oficina Asesora de Planeación sobre los temas de actualización de los procedimientos e indicadores. Se reprograma actividad para el siguiente trimestre</t>
  </si>
  <si>
    <t>No se reporta avance en la actividad.</t>
  </si>
  <si>
    <t xml:space="preserve">Seguimiento a Mapa de riesgos por procesos actualizado </t>
  </si>
  <si>
    <t>Expediente de cierre Presupuestal
Carpeta de Actas de Comité de Seguimiento a la Ejecución Presupuestal</t>
  </si>
  <si>
    <t>Carpeta Anteproyecto vigencia 2019</t>
  </si>
  <si>
    <t>Expedientes de Comprobantes de egreso de los meses de enero, febrero, marzo, abril, mayo y junio</t>
  </si>
  <si>
    <t>Expedientes de Conciliaciones  bancarias de enero, febrero, marzo, abril y mayo. Las del mes de junio se entrega en los primeros días del mes de julio. Estos se entregan mes vencido.</t>
  </si>
  <si>
    <t>Solicitud de modificación de documentos.
Correo electrónico</t>
  </si>
  <si>
    <t xml:space="preserve">Evidencias a validar en la máquina virtual del Windows Server 2008 R2, </t>
  </si>
  <si>
    <t>Servidor se encuentra ubicado en el Centro de Gestión del piso 4.</t>
  </si>
  <si>
    <t>Archivo autodiagnóstico remitido al SIG y aprobado por el líder del proceso.
Plan de acción autodiagnóstico MIPG</t>
  </si>
  <si>
    <t>FT-GT-12-19 Inventario activos de información tipo  software,  hardware y servicios publicado en la web de la entidad</t>
  </si>
  <si>
    <t>Acto administrativo y Guía Guía para la presentación de informes de Ejecución financiera de resucrsos entregados en administración</t>
  </si>
  <si>
    <t>Acta Comité SIG No. 7 del 20/12/2017 Se realizó el seguimiento a indicadores correspondiente al ultimo trimestre de 2017 - Publicación en la página web de la matriz de indicadores a corte de 30/12/2017 y de la matriz de indicadores de gestión para la vigencia 2018.
Acta Comité Directivo No. 1 del 15/01/2018 Se realizó seguimiento a Plan deacción (ejecución presupuestal, Contractual y metas físicas).
Acta Comité Directivo No. 2 del 12/02/2018 Se realizó seguimiento a Plan deacción (ejecución presupuestal, Contractual y metas físicas).
Se realizará seguimiento a indicadores de gestión a corte de 30/03/2018 en Comité Directivo en el mes de abril de 2018.
Presentación y Acta de Comité Directivo del 23/04/2018
Presentación y Acta No. 2 de Revisión por la dirección del 18/05/2018
Presentación y Acta de Comité Directivo del 16/07/2018</t>
  </si>
  <si>
    <t>Acta Comité SIG No. 7 del 20/12/2017 Se realizó el seguimiento a Plan de Mejoramiento correspondiente al ultimo trimestre de 2017.  
Acta Comité Directivo No. 2 del 12/02/2018 Se realizó seguimiento a las acciones establecidas en el Plan de mejoramiento de Gestión Financiera.
Se realizará seguimiento a Plan de mejoramiento a corte de 30/03/2018 en Comité Directivo en el mes de abril de 2018.
Acta de Comité Directivo del 23/04/2018
Presentación y Acta de Comité Directivo del 16/07/2018</t>
  </si>
  <si>
    <t>Acta Comité Directivo No. 1 del 15/01/2018 Se recordó la fecha límite y otras indicaciones para la formulación del POA para la vigencia 2018 de todos los procesos.
Publicación en la página web del POA consolidado para la vigencia 2018.
Se realizará seguimiento al POA a corte de 30/03/2018 en Comité Directivo en el mes de abril de 2018.
Acta de Comité Directivo del 23/04/2018
Presentación y Acta de Comité Directivo del 16/07/2018</t>
  </si>
  <si>
    <t xml:space="preserve">Listas de asistencia y presentación de capacitación acerca de Riesgos de corrupción
Listas de asistencia y actas de reunión de las sesiones realizadas para la actualización de los mapas de riesgo de los 14 procesos establecidos en la entidad, entre el 18/04/2018y el 03/05/2018.
Listado de asistencia de Capacitación  acerca de Actualziación del Mapa de riesgos, a los procesos asociados a la Subdirección administrativa, financiera y CD el 25/04/2018.
Lista de asistencia y presentación de la Capacitación a referentes de gestión de todos los procesos, acerca de Indicadores de gestión realizada el 20/06/2018.
Capacitación a referentes de gestión acerca de la actualización de las Caracterizaciones de proceso,
Lista de asistencia y presentación de la capacitación. </t>
  </si>
  <si>
    <t>Carpeta de Solicitudes de Creación, modificación o eliminación de documentos
Expediente Cuadros de Caracterización Documental, donde se archivan los formatos de Solicitudes de Creación, Modificación o Eliminación de Documentos del SIG.
Presentación y Acta No. 2 de Revisión por la dirección del 18/05/2018
Maloca SIG</t>
  </si>
  <si>
    <t>Autodiagnóstico de la política "Seguimiento y evaluación del desempeño institucional".
Planes de acción de las políticas de MIPG  "Fortalecimiento institucional y simplificación de procesos", "Gestión del conocimiento e innovación" y "Seguimiento y evaluación del desempeño institucional", de acuerdo a los Autodiagnósticos realizados en el primer trimestre.
Presentación comite directivo 1/10/2018
Cuadro consolidado de avance en la implementación de MIPG a 21/08/2018</t>
  </si>
  <si>
    <t>Presentación de reunión informativa MIPG, lista de asistencia, correos electrónicos enviados a los diferentes responsables de las políticas de MIPG en la entidad y Diagnósticos recibidos en la OAP
Correos electrónicos, actas de reunión  y listas de asistencia a reuniones donde se apoyó al Sistema de Seguridad y Salud en el Trabajo en la consolidación de los requierimientos de documentación para dar cumplimiento al Decreto 1072 de 2015.  
Presentación comite directivo 1/10/2018
Cuadro consolidado de avance en la implementación de MIPG a 21/08/2018</t>
  </si>
  <si>
    <t>Acta Comité SIG No. 7 del 20/12/2017 Se realizó el seguimiento a Mapa de riesgos correspondiente al ultimo trimestre de 2017. 
Se realizará seguimiento a Mapa de riesgos a corte de 30/04/2018 en Comité Directivo en el mes de Mayo de 2018, ay que este seguimiento es cuatrimestral.
Acta No. 2 de Revisión por la dirección del 18/05/2018
Mapa de riesgos institucional y de corrupción publicado en la Maloca SIG
Acta No. 16 de Comité directivo del 18/09/2018</t>
  </si>
  <si>
    <t>Formatos actualizados para publicar en el SIG
Listados de asistencia socialización  26/04/2018 y  28/05/2018.
Procedimiento PRO-DIP-02-03 Planeación Presupuestal
Procedimiento PRO-DIP-02-07 Elaboración,  actualización y seguimiento al plan anual de adquisiciones 
Instructivo IN-DIP-02-01 y formatos actualizados, Pedi actualizado</t>
  </si>
  <si>
    <t>Archivo excel con seguimiento plan de mejoramiento ITB proceso Dirección y Planeación 
Achivo excel Plan de mejoramiento índice de transparencia consolidado.
Presentación Power Point 01/08/2018, matriz de seguimiento junio 30 y sepiembre 30, Documento cruce información con FURAG</t>
  </si>
  <si>
    <t>Documento "Estrategia rendición de cuentas",  solicitud publicación en el SIG,  correos remisorios con aprobación por los responsables.
Matriz seguimiento estrategia rendición de cuentas  publicadas en la sección Estrategía anticorrupción http://www.idep.edu.co/?q=node/32</t>
  </si>
  <si>
    <t>Documento Autodiagnóstico MIPG proceso Dirección y Planeación,  remitido vía correo electrónico al responsable  del SIG.
Documento plan de acción autodiagnóstico "Planeación Institucional" MIPG.
Matriz de seguimiento al plan de acción Política Planeación Institucional que reposa en la OAP</t>
  </si>
  <si>
    <t xml:space="preserve">Teniendo en cuenta que el Distrito se encuentra en proceso de generar los lineamientos para implementación de MIPG se han reformulado las acciones inicialmente programadas por parte de la OCI.
Una vez se tenga consolidado el seguimiento al Plan de Acción respectivo, se realizará esta actividad. </t>
  </si>
  <si>
    <t xml:space="preserve">Pendiente del reporte de indicadores y de avance de los planes de acción del MIPG consolidados con corte a 30 de septiembre de 2018 por parte de OAP. </t>
  </si>
  <si>
    <t>Correos electrónicos SIG Diagnósticos Gobierno Digital y Transparencia
Diágnosticos remitidos al referente SIG
El seguimiento se encuentra en archio DRIVE disponible en:https://docs.google.com/spreadsheets/d/15G43gBQvD10Gn_krpHD0PqBVWT7x3RHtpYDlZUNUN48/edit#gid=1222982514</t>
  </si>
  <si>
    <t xml:space="preserve">Correo a apoyo planeación con el seguimiento al plan de mejoramiento ITB corte 15 de marzo
Matriz plan de mejoramiento referente planeación
Matriz de seguimiento  al plan de mejoramiento del Indice de Transparencia con corte al 15 de septiembre. </t>
  </si>
  <si>
    <t xml:space="preserve">Formato de Solicitud de Creacion, modificación o eliminación de documentos 
Correo electronico a SIG </t>
  </si>
  <si>
    <t>Se adelantó la publicación del documento pero no se ha socializado al interior de la entidad. Esta socialzación se programó para el cuatro trimestre.</t>
  </si>
  <si>
    <t>Se encuentra en revisión por el responsable en cual de las ferias participaría el IDEP de acuerdo a la misionalidad.</t>
  </si>
  <si>
    <t>Correos electrónicos SIG Diagnósticos  "Servicio al ciudadano", "Racionalización de trámites" y "Participación ciudadano en la gestión pública" de MIPG
Correos remitidos al referente SIG
El seguimiento se encuentra en archio DRIVE disponible en:https://docs.google.com/spreadsheets/d/15G43gBQvD10Gn_krpHD0PqBVWT7x3RHtpYDlZUNUN48/edit#gid=1222982514</t>
  </si>
  <si>
    <t xml:space="preserve">Se realizó el ajuste de algunas de las acciones establecidas para las políticas de racionalización de tramites  y participación ciudadana en la gestión pública. </t>
  </si>
  <si>
    <t xml:space="preserve">Se realizó el ajuste de algunas de las acciones establecidas para las políticas de racionalización de tramites  y participación ciudadana en la gestión pública, teniendo en cuenta que algunas ya se habían realizado por la entidad como la estrategia de racionalización de trámites. De igual forma  se actualizo las fechas de cumplimiento  de algunas actividades para la siguiente vigencia. </t>
  </si>
  <si>
    <t xml:space="preserve">Correo a apoyo planeación con el seguimiento al plan de mejoramiento ITB corte 15 de marzo.
Matriz plan de mejoramiento referente planeación
Matriz de seguimiento  al plan de mejoramiento del Indice de Transparencia con corte al 15 de septiembre. </t>
  </si>
  <si>
    <t>Realizar cuatro (4) Estudios Escuela Curriculo y Pedagogía, Educación y políticas públicas y Cualificación docente componente de cualificación, investigación e innovación docente:Comunidades de saber y de práctica pedagógica.</t>
  </si>
  <si>
    <t>Investigación e innovación: Un marco de referencia para el Premio a la Investigación e Innovación Educativa</t>
  </si>
  <si>
    <t>Ana Alexandra Diaz Najar</t>
  </si>
  <si>
    <t xml:space="preserve">Seguimiento PMR </t>
  </si>
  <si>
    <t>La meta del plan de acción para la vigencia 2018 se ajusto teniendo en cuenta que se  definió  cuatro estudios en vez de los dos programados inicialmente. Esto se realizó atendiendo a  lo definido en el comité directivo del 18 de septiembre del 2018 la cual expone "…es necesario actualizar la información de magnitudes de metas de los estudios de las líneas de investigación del componente 2 del proyecto 1079. Es decir, se debe actualizar Documento Proyecto, PEDI, Plan de Acción, POA, Indicadores y las demás herramientas de planeación que correspondan. Así mismo, en el seguimiento que se reporte con corte a 30 de septiembre se deben reportar los avances correspondientes a estos estudios que deben contar con su correspondiente Ficha de proyecto de investigación." De igual manera, para las vigencias 2019 y 2020 se ajusto la cantidad de estudios que se entregarán para  las respectivas vigencias.</t>
  </si>
  <si>
    <t>Estudio sobre la  operacionalización del programa de pensamiento crítico en el Centro de innovación Casa Campín</t>
  </si>
  <si>
    <t>Edwin Ferley Ortiz Morales</t>
  </si>
  <si>
    <t>http://www.idep.edu.co/?q=content/gd-07-proceso-de-gesti%C3%B3n-documental#overlay-context= procedimientos</t>
  </si>
  <si>
    <t>http://www.idep.edu.co/sites/default/files/PG-GD-07-01_Prog_Gestion_Documental_V2.pdfhttp://www.idep.edu.co/?q=content/transparencia-y-acceso-la-informaci%C3%B3n-p%C3%BAblica-idep</t>
  </si>
  <si>
    <t xml:space="preserve">
El atraso se da por la reprogramacion del cronograma. el sistema integrado fue aprobado en junio y esto hace que no se ejecute el total de lo planeado.</t>
  </si>
  <si>
    <t>Inconsistencias que presenta el sistema Goobi y las cuales ya han sido reportadas a través de correo electrónico.</t>
  </si>
  <si>
    <t xml:space="preserve">Continúan las diferencias entre las ejecuciones de ingresos de los dos sistemas de información </t>
  </si>
  <si>
    <t xml:space="preserve">Formato de solicitud de publicación. Correo remisorio al líder del proceso con documento Plan de Contingencia actualizado
Plan de mejoramiento proceso GT
</t>
  </si>
  <si>
    <t>Correos remisorios a todos los funcionarios. Documento Tips de seguridad informática
Noti tic enviadas a los funcionarios, las cuales se pueden consultar en la web de la entidad, correo electrónico webmaster@idep.edu.co</t>
  </si>
  <si>
    <t xml:space="preserve">Cotización recibida en la OAP- Sistemas
* Bases de datos de GOOBI y HUMANO migradas a un nuevo disco duro. </t>
  </si>
  <si>
    <t>Informe de seguimiento al Plan de mantenimiento y monitoreo el cual se encuentra como parte de los productos de la ejecución del contrato No. 70 de 2018.</t>
  </si>
  <si>
    <r>
      <rPr>
        <b/>
        <sz val="9"/>
        <color indexed="8"/>
        <rFont val="Calibri"/>
        <family val="2"/>
      </rPr>
      <t xml:space="preserve">PRIMER TRIMESTRE: </t>
    </r>
    <r>
      <rPr>
        <sz val="9"/>
        <color indexed="8"/>
        <rFont val="Calibri"/>
        <family val="2"/>
      </rPr>
      <t xml:space="preserve">Se avanza en la creación y continuidad de las actividades, instrumentos, medios y estrategias de comunicación y divulgación para visibilizar, compartir, intercambiar y posicionar el seguimiento a la política educativa desde la mirada del Sistema de Seguimiento a la Política Educativa Distrital en los Contextos Escolares (SISPED). Para está labor, el equipo de trabajo, genera y divulga contenidos comunicativos e informativos a través de los medios institucionales, masivos y alternativos, en los cuales se difunden y socializan proyectos y/o eventos del IDEP por medio de la página web y redes sociales de la entidad, de las noticias sobre las convocatorias, la cobertura de los eventos, documentos, micrositios, redes sociales y actualización del calendario, conjuntamente, se avanza en la construcción de una estrategia de promoción y relanzamiento de las producciones en investigación e innovación realizadas por el IDEP. 
De igual manera, se continúa publicando la información administrativa y financiera relacionada con Gobierno Digital y Ley de Transparencia y Corrupción, con el fin de brindar a la comunidad una puerta abierta para que sea reconocido y está acorde con la normatividad vigente.
Se avanza en la coedición por medio impreso (en papel) y/o electrónica (e-book, PDF), del libro titulado “21 VOCES. Historias de vida sobre 40 años de Educación en Colombia” de los autores J.D. Herrera y H. Bayona. La labor editorial realizada durante el mes contempla adelantos en las siguientes actividades. Para la Edición No. 110 del Magazín Aula Urbana se adelantó la definición de la estructura general del número, así mismo se culminó la revisión, por parte del IDEP, de experiencias pedagógicas de maestros y maestras que se espera incluir en este número. Se adelantó además la solicitud de producción de algunos artículos. Para el caso de la revista Educación y Ciudad No. 34, finalizó la revisión de artículos recibidos en convocatoria de 2017.  Los contenidos preseleccionados fueron entregados para evaluación y se iniciará su edición y corrección en el mes de abril de 2018. Atendiendo a la definición del IDEP de los temas de 4 títulos de libros restantes a publicar en 2018 (en total 5 a producir en el año, con el texto del Premio), se continúa haciendo seguimiento para tener en cuenta cronograma de producción y productos a entregar de cada títulos para garantizar el inicio del proceso. 
</t>
    </r>
    <r>
      <rPr>
        <b/>
        <sz val="9"/>
        <color indexed="8"/>
        <rFont val="Calibri"/>
        <family val="2"/>
      </rPr>
      <t xml:space="preserve">SEGUNDO TRIMESTRE: </t>
    </r>
    <r>
      <rPr>
        <sz val="9"/>
        <color indexed="8"/>
        <rFont val="Calibri"/>
        <family val="2"/>
      </rPr>
      <t xml:space="preserve">A 30 de junio el consumo de publicaciones a través de la biblioteca digital del IDEP y de los eventos realizados por el Instituto se presentó de la siguiente manera:
- Publicaciones distribuidas en físico en eventos realizados por el IDEP (8 libros) - 5.953 vistas
- Artículos más vistos en la versión digital del Magazín Aula Urbana "edición 109 y 110“,  últimas ediciones publicadas por el IDEP - 632 vistas
- Artículos vistos en la versión digital de la revista Educación y Ciudad "edición 32 y 33“, últimas ediciones publicadas por el IDEP - 1,999 vistas
- Descargas de libros producidos en las vigencias 2012, 2015, 2017 y 2018 - 682 descargas
Igualmente, teniendo en cuenta los dos procedimientos administrativos registrados en el Sistema Único de Información de Trámites – SUIT:
1. Postulación de un artículo para publicación en la Revista Educación y Ciudad o en el Magazín Aula Urbana: Para lo corrido del primer semestre se abrió convocatoria para publicación de artículos en la Revista Educación y Ciudad Nº 35 con el tema Industrias Culturales y Educación, se registran 26 artículos postulados que corresponden a 48 autores, ahora bien, 6 fueron presentados mediante el correo electrónico de la revista (10 autores) y 20 a través de la plataforma Open Journal System – OJS (38 autores). A las postulaciones realizadas mediante OJS se acusó recibo automático, y a las remitidas vía correo,  se  les manifestó a  los autores el inicio de la etapa de revisión. Del magazín Aula Urbana no se abrió convocatoria para la publicación de artículos durante el semestre.
2. Préstamo bibliotecario: Consulta bibliográfica y otros como materiales audiovisuales, informáticos y similares en el Centro de Documentación del Instituto: se registró la atención de 35 usuarios entre docentes y estudiantes.
Del Magazín Aula Urbana No. 110 (Apuestas pedagógicas para una educación transformadora), cuya circulación se previó para el segundo trimestre, se puede señalar que se inició en este mes la difusión de la publicación, en diferentes medios institucionales. Entre enero y junio se adelantó la preparación editorial de contenidos, el diseño (diagramación y producción iconográfica). Este número, al igual que el 109, recoge experiencias pedagógicas recuperadas luego de realizar una convocatoria a docentes para la presentación de artículos para el magazín). Previendo las actividades editoriales del componente del número 112 (a circular en el último trimestre de 2018), el comité académico del IDEP definió los temas y  contenidos generales a incluir, referidos a aquellos que den cuenta de los proyectos Ser maestro, Sumapaz (educación y ruralidad) y primera infancia. 
La revista Educación y Ciudad prevista para este componente es la número 34 (primer semestre). De esta se adelantó  y finalizó en junio la preparación editorial y la corrección y el diseño de la publicación. Previamente, en lo corrido del semestre se revisaron y valoraron los artículos recibidos, además se adelantó la evaluación de los textos seleccionados con posibilidad de publicación. De otro lado, en junio se obtuvo, luego de gestión iniciada en 2017, la aceptación de la inclusión de la revista en el índice DOAJ.
En lo referido a la publicación de libros resultado de proyectos del componente 1, para la vigencia se ha previsto editar dos títulos. Al respecto, en junio finalizó la edición y corrección de libro, y revisión por parte del IDEP, e inició el diseño del título Las rutas de las emociones: sujetos e instituciones en tránsito a la paz. Para el segundo, semestre se ha previsto, en la reorganización del cronograma,  inicie la labor editorial del material de la publicación producto del estudio maternidad y paternidad tempranas. Igualmente, se publicó en co-edición el libro “21 VOCES. Historias de vida sobre 40 años de Educación en Colombia” de los autores J.D. Herrera y H. Bayona.
</t>
    </r>
    <r>
      <rPr>
        <b/>
        <sz val="9"/>
        <color indexed="8"/>
        <rFont val="Calibri"/>
        <family val="2"/>
      </rPr>
      <t>TERCER TRIMESTRE:</t>
    </r>
    <r>
      <rPr>
        <sz val="9"/>
        <color indexed="8"/>
        <rFont val="Calibri"/>
        <family val="2"/>
      </rPr>
      <t xml:space="preserve">  A 30 de septiembre el consumo de publicaciones durante la vigencia 2018, a través de la biblioteca digital del IDEP y de los eventos realizados por el Instituto se presentó de la siguiente manera:
- Publicaciones distribuidas en físico en eventos y otras actividades realizadas por el IDEP (8 libros) - 3567, ( Revista Educación y ciudad) 510 y (Magazín Aula Urbana ) - 6.741
- Artículos descargados en la versión digital del Magazín Aula Urbana de las diferentes ediciones publicadas por el IDEP – 9.393 descargas
- Artículos descargados en la versión digital de la revista Educación y Ciudad de las ediciones publicadas por el IDEP – 14.638 descargas
- Descargas de libros producidos por el IDEP - 2.825 descargas 
Para la edición 111 del magazín, en este lapso finalizó el diseño y se adelantó la difusión y circulación digital de la publicación. Previamente se realizó la edición y preparación de contenidos y revisión preliminar de diseño. La edición aborda como tema las prácticas de evaluación, desarrollos del estudio durante 2018, incluye 15 experiencias de docentes, dos artículos de resultados y contextualización y uno sobre la Red RIE.  Uno final da cuenta del proyecto de incentivos docentes. Se referencia además para apoyar su circulación, la revista Educación y Ciudad No. 34. Al inicio de este mes se realizó la entrega de archivos de impresión a la Imprenta Distrital, donde se encuentran en proceso de impresión (sin fecha de entrega confirmada). 
De la revista Educación y Ciudad 35. En este lapso se realizó la revisión de los 18 textos preseleccionados con el software antiplagio; se adelantó la evaluación por parte de pares académicos de 18 artículos, seleccionados luego de la revisión académica adelantada por el experto editorial de la entidad contratada, la supervisión y el editor académico invitado Germán Rey; se dio respuesta a los autores, cuyos textos en diagnóstico académico realizado, no cumplen y cumplen con los términos de la convocatoria; se inició el trabajo de producción gráfica de la revista. 
En lo referido a la publicación de libros resultado de proyectos del componente 2, para la vigencia se ha previsto editar tres títulos. De estos, dos títulos 1. El desafío de “ir juntos”… una experiencia de acompañamiento pedagógico para el reconocimiento del saber del maestro. Tomo 1. 2. El desafío de “ir juntos”… una experiencia de acompañamiento pedagógico para el reconocimiento del saber del maestro.  Tomo 2, se avanzó en el proceso de edición, corrección y diseño. Teniendo en cuenta los tiempos de revisión de artes finales por parte de autores.
Aunado a lo anterior, se han desarrollado 7 eventos INNOVAIDEP con diferentes temáticas (Ambientes de aprendizaje, diversidad e inclusión, integración curricular de la Ciudadanía Sexual, Enfoque de Género, Educación ambiental, lectura y escritura, educación para la paz y educación artística) y ponentes, en pro de generar de un espacio permanente de encuentro, para que los docentes y directivos docentes, puedan hacer visibles sus experiencias pedagógicas, cualificarse e ir conformando comunidades de saber y práctica pedagógica, para apropiarse de la amplia producción académica con la que cuenta el instituto y encontrar en sus pares, vínculos que aporten a sus investigaciones o a sus deseos de implementar innovadoras estrategias pedagógicas.</t>
    </r>
  </si>
  <si>
    <r>
      <rPr>
        <b/>
        <sz val="9"/>
        <color indexed="8"/>
        <rFont val="Calibri"/>
        <family val="2"/>
      </rPr>
      <t xml:space="preserve">PRIMER TRIMESTRE: </t>
    </r>
    <r>
      <rPr>
        <sz val="9"/>
        <color indexed="8"/>
        <rFont val="Calibri"/>
        <family val="2"/>
      </rPr>
      <t xml:space="preserve">Se avanza en la creación y continuidad de las actividades, instrumentos, medios y estrategias de comunicación y divulgación para visibilizar, compartir, intercambiar y posicionar el conocimiento pedagógico y educativo generado desde el IDEP y desde la práctica pedagógica de maestros y maestras y las instituciones. Para estas labores se cuenta con un equipo de trabajo que avanza en la publicación y divulgación de noticias sobre convocatorias, documentos, micrositios, redes sociales y actualización del calendario de eventos en la página web de la entidad. Se avanza en la planeación para la exhibición en la Feria del Libro de las publicaciones producidas por el IDEP y en la socialización y divulgación de las investigaciones realizadas por el Instituto. Se realizó un encuentro que permitió visibilizar algunas de las experiencias pedagógicas en temas de inclusión y diversidad en las Instituciones Educativas Distritales. Se cuenta con la membrecía con CLACSO para la vigencia 2018, con el fin de impulsar las comunidades de saber y practica pedagógica por medio de la investigación a través de la innovación educativa. Así mismo, se ha publicado información administrativa y financiera relacionada con Gobierno Digital y ley de Transparencia y Corrupción. 
La labor editorial contempla adelantos en las siguientes actividades. Del Magazín Aula Urbana No. 109,  culminó la labor de preparación y búsqueda de contenidos, edición  y diseño (diagramación y producción iconográfica), y se emprendieron acciones para su difusión a través de diferentes medios y canales institucionales. Se dieron orientaciones para el tema de la edición No. 35, así como los temas estimados para los números 36  y 37. En el campo de los libros de la colección IDEP, para el caso del  libro Premio a la investigación. Experiencia Ganadoras 2017, culminó la edición de texto y se adelantó propuesta de diseño de contenidos.  El cierre de este título para su difusión se realizará en abril de 2018.  
Atendiendo a la definición del IDEP de los temas de 4 títulos de libros restantes a publicar en 2018 (en total 5 a producir en el año, con el texto del Premio), se continúa haciendo seguimiento para tener en cuenta cronograma de producción y productos a entregar de cada títulos para garantizar el inicio del proceso. 
Se han adelantado acciones preparatorias para la participación del IDEP en la Feria Internacional del Libro de Bogotá 2018, en el marco del cual el IDEP contará con un stand mediante el cual visibilice y promueva sus acciones y producciones académicas. Así mismo, realizará diversos eventos académicos para la presentación de libros producidos por el Instituto. Ateniendo al reporte de la Imprenta Distrital de contar disponibilidad de impresión de publicaciones IDEP 2018, se hizo entrega del magazín Aula Urbana 109.
</t>
    </r>
    <r>
      <rPr>
        <b/>
        <sz val="9"/>
        <color indexed="8"/>
        <rFont val="Calibri"/>
        <family val="2"/>
      </rPr>
      <t xml:space="preserve">SEGUNDO TRIMESTRE: </t>
    </r>
    <r>
      <rPr>
        <sz val="9"/>
        <color indexed="8"/>
        <rFont val="Calibri"/>
        <family val="2"/>
      </rPr>
      <t xml:space="preserve">A 30 de junio el consumo de publicaciones a través de la biblioteca digital del IDEP y de los eventos realizados por el Instituto se presentó de la siguiente manera:
- Publicaciones distribuidas en físico en eventos realizados por el IDEP (8 libros) - 5.953 vistas
- Artículos más vistos en la versión digital del Magazín Aula Urbana "edición 109 y 110“,  últimas ediciones publicadas por el IDEP - 632 vistas
- Artículos vistos en la versión digital de la revista Educación y Ciudad "edición 32 y 33“, últimas ediciones publicadas por el IDEP - 1,999 vistas
- Descargas de libros producidos en las vigencias 2012, 2015, 2017 y 2018 - 682 descargas
Igualmente, teniendo en cuenta los dos procedimientos administrativos registrados en el Sistema Único de Información de Trámites – SUIT:
1. Postulación de un artículo para publicación en la Revista Educación y Ciudad o en el Magazín Aula Urbana: Para lo corrido del primer semestre se abrió convocatoria para publicación de artículos en la Revista Educación y Ciudad Nº 35 con el tema Industrias Culturales y Educación, se registran 26 artículos postulados que corresponden a 48 autores, ahora bien, 6 fueron presentados mediante el correo electrónico de la revista (10 autores) y 20 a través de la plataforma Open Journal System – OJS (38 autores). A las postulaciones realizadas mediante OJS se acusó recibo automático, y a las remitidas vía correo,  se  les manifestó a  los autores el inicio de la etapa de revisión. Del magazín Aula Urbana no se abrió convocatoria para la publicación de artículos durante el semestre.
2. Préstamo bibliotecario: Consulta bibliográfica y otros como materiales audiovisuales, informáticos y similares en el Centro de Documentación del Instituto: se registró la atención de 35 usuarios entre docentes y estudiantes.
Se realizó la publicación del magazín Aula Urbana No. 109, número dedicado a visibilizar experiencias pedagógicas de Innovación (recuperadas luego de una convocatoria a docentes para la presentación de artículos para el magazín, igualmente se proyectó la edición 111 del magazín (previsto para el tercer trimestre), en este lapso se trabajó con los integrantes del componente una propuesta de contenido en el cual se destaca la inclusión de artículos relacionados con el tema prácticas de evaluación, desarrollos del estudio durante 2018. Lo anterior,  dando continuidad  a la propuesta de destacar los proyectos de maestros y maestras en el mayor porcentaje de páginas de la publicación. Para el cierre de junio, se cuenta con 18 artículos  de docentes para iniciar la revisión y edición de contenidos. La revista Educación y Ciudad prevista para este componente es la número 35.
En lo referido a la publicación de libros resultado de proyectos del componente 2, para la vigencia se ha previsto editar tres títulos. De estos, dos títulos 1. El desafío de “ir juntos”… una experiencia de acompañamiento pedagógico para el reconocimiento del saber del maestro. Tomo 1. 2. El desafío de “ir juntos”… una experiencia de acompañamiento pedagógico para el reconocimiento del saber del maestro.  Tomo 2, se encuentran en edición y corrección. El otro título previsto para el componente, fue el libro Premio a la investigación. Experiencia Ganadoras 2017,  del cual se adelantó y finalizó la labor de edición, diseño,  impresión y distribución del libro entre enero y abril del presente. Este título fue presentado en el marco de la Feria Internacional del Libro de Bogotá, prevista para el 2 de mayo del presente. Así mismo, se ha difundido ampliamente en medios institucionales su puesta en circulación. 
Se destaca la participación del IDEP, entre abril y mayo del presente en la Feria Internacional del Libro de Bogotá 2018, el Instituto distribuyó  entre los 1.049 asistentes al stand y a eventos, 2515 ejemplares de 21 títulos diversos. En el stand se entregaron 1.695 y en eventos 820 ejemplares
Aunado a lo anterior, se han desarrollado 4 eventosINNOVAIDEP con diferentes temáticas y ponentes, en pro de generar de un espacio permanente de encuentro, para que los docentes y directivos docentes, puedan hacer visibles sus experiencias pedagógicas, cualificarse e ir conformando comunidades de saber y práctica pedagógica, para apropiarse de la amplia producción académica con la que cuenta el instituto y encontrar en sus pares, vínculos que aporten a sus investigaciones o a sus deseos de implementar innovadoras estrategias pedagógicas.
</t>
    </r>
    <r>
      <rPr>
        <b/>
        <sz val="9"/>
        <color indexed="8"/>
        <rFont val="Calibri"/>
        <family val="2"/>
      </rPr>
      <t>TERCER TRIMESTRE:</t>
    </r>
    <r>
      <rPr>
        <sz val="9"/>
        <color indexed="8"/>
        <rFont val="Calibri"/>
        <family val="2"/>
      </rPr>
      <t xml:space="preserve">  A 30 de septiembre el consumo de publicaciones durante la vigencia 2018, a través de la biblioteca digital del IDEP y de los eventos realizados por el Instituto se presentó de la siguiente manera:
- Publicaciones distribuidas en físico en eventos y otras actividades realizadas por el IDEP (8 libros) - 3567, ( Revista Educación y ciudad) 510 y (Magazín Aula Urbana ) - 6.741
- Artículos descargados en la versión digital del Magazín Aula Urbana de las diferentes ediciones publicadas por el IDEP – 9.393 descargas
- Artículos descargados en la versión digital de la revista Educación y Ciudad de las ediciones publicadas por el IDEP – 14.638 descargas
- Descargas de libros producidos por el IDEP - 2.825 descargas 
Para la edición 111 del magazín, en este lapso finalizó el diseño y se adelantó la difusión y circulación digital de la publicación. Previamente se realizó la edición y preparación de contenidos y revisión preliminar de diseño. La edición aborda como tema las prácticas de evaluación, desarrollos del estudio durante 2018, incluye 15 experiencias de docentes, dos artículos de resultados y contextualización y uno sobre la Red RIE.  Uno final da cuenta del proyecto de incentivos docentes. Se referencia además para apoyar su circulación, la revista Educación y Ciudad No. 34. Al inicio de este mes se realizó la entrega de archivos de impresión a la Imprenta Distrital, donde se encuentran en proceso de impresión (sin fecha de entrega confirmada). 
De la revista Educación y Ciudad 35. En este lapso se realizó la revisión de los 18 textos preseleccionados con el software antiplagio; se adelantó la evaluación por parte de pares académicos de 18 artículos, seleccionados luego de la revisión académica adelantada por el experto editorial de la entidad contratada, la supervisión y el editor académico invitado Germán Rey; se dio respuesta a los autores, cuyos textos en diagnóstico académico realizado, no cumplen y cumplen con los términos de la convocatoria; se inició el trabajo de producción gráfica de la revista. 
En lo referido a la publicación de libros resultado de proyectos del componente 2, para la vigencia se ha previsto editar tres títulos. De estos, dos títulos 1. El desafío de “ir juntos”… una experiencia de acompañamiento pedagógico para el reconocimiento del saber del maestro. Tomo 1. 2. El desafío de “ir juntos”… una experiencia de acompañamiento pedagógico para el reconocimiento del saber del maestro.  Tomo 2, se avanzó en el proceso de edición, corrección y diseño. Teniendo en cuenta los tiempos de revisión de artes finales por parte de autores.
Aunado a lo anterior, se han desarrollado 7 eventos INNOVAIDEP con diferentes temáticas (Ambientes de aprendizaje, diversidad e inclusión, integración curricular de la Ciudadanía Sexual, Enfoque de Género, Educación ambiental, lectura y escritura, educación para la paz y educación artística) y ponentes, en pro de generar de un espacio permanente de encuentro, para que los docentes y directivos docentes, puedan hacer visibles sus experiencias pedagógicas, cualificarse e ir conformando comunidades de saber y práctica pedagógica, para apropiarse de la amplia producción académica con la que cuenta el instituto y encontrar en sus pares, vínculos que aporten a sus investigaciones o a sus deseos de implementar innovadoras estrategias pedagógicas.</t>
    </r>
  </si>
  <si>
    <r>
      <rPr>
        <b/>
        <sz val="9"/>
        <color indexed="8"/>
        <rFont val="Calibri"/>
        <family val="2"/>
      </rPr>
      <t xml:space="preserve">PRIMER TRIMESTRE: </t>
    </r>
    <r>
      <rPr>
        <sz val="9"/>
        <color indexed="8"/>
        <rFont val="Calibri"/>
        <family val="2"/>
      </rPr>
      <t xml:space="preserve">Se encuentra en proceso de actualización el mapa de riesgos del proceso en concordancia con los lineamiento de transparencia Bogotá, a corte de abril se hará seguimiento sobre dichos controles y riesgos en el mapa actualizado.
</t>
    </r>
    <r>
      <rPr>
        <b/>
        <sz val="9"/>
        <color indexed="8"/>
        <rFont val="Calibri"/>
        <family val="2"/>
      </rPr>
      <t xml:space="preserve">SEGUNDO TRIMESTRE: </t>
    </r>
    <r>
      <rPr>
        <sz val="9"/>
        <color indexed="8"/>
        <rFont val="Calibri"/>
        <family val="2"/>
      </rPr>
      <t xml:space="preserve">Se actualizó el mapa del proceso
</t>
    </r>
    <r>
      <rPr>
        <b/>
        <sz val="9"/>
        <color indexed="8"/>
        <rFont val="Calibri"/>
        <family val="2"/>
      </rPr>
      <t>TERCER TRIMESTRE:</t>
    </r>
    <r>
      <rPr>
        <sz val="9"/>
        <color indexed="8"/>
        <rFont val="Calibri"/>
        <family val="2"/>
      </rPr>
      <t xml:space="preserve">  Esta actividad ya se cumplió en  su totalidad 100% en el segundo trimestre. En el tercer trimestre se hizo seguimiento al mapa de riesgos.</t>
    </r>
  </si>
  <si>
    <r>
      <rPr>
        <b/>
        <sz val="9"/>
        <color indexed="8"/>
        <rFont val="Calibri"/>
        <family val="2"/>
      </rPr>
      <t xml:space="preserve">PRIMER TRIMESTRE: </t>
    </r>
    <r>
      <rPr>
        <sz val="9"/>
        <color indexed="8"/>
        <rFont val="Calibri"/>
        <family val="2"/>
      </rPr>
      <t xml:space="preserve">Se realizaron los diagnósticos y se remitieron al líder SIG
</t>
    </r>
    <r>
      <rPr>
        <b/>
        <sz val="9"/>
        <color indexed="8"/>
        <rFont val="Calibri"/>
        <family val="2"/>
      </rPr>
      <t xml:space="preserve">SEGUNDO TRIMESTRE: </t>
    </r>
    <r>
      <rPr>
        <sz val="9"/>
        <color indexed="8"/>
        <rFont val="Calibri"/>
        <family val="2"/>
      </rPr>
      <t xml:space="preserve">Se realizaron los diagnósticos y planes de acción 
</t>
    </r>
    <r>
      <rPr>
        <b/>
        <sz val="9"/>
        <color indexed="8"/>
        <rFont val="Calibri"/>
        <family val="2"/>
      </rPr>
      <t xml:space="preserve">TERCER TRIMESTRE: </t>
    </r>
    <r>
      <rPr>
        <sz val="9"/>
        <color indexed="8"/>
        <rFont val="Calibri"/>
        <family val="2"/>
      </rPr>
      <t>Se realizó el primer seguimiento al plan de acción establecido para la implementacion de MIPG a los lineamientos  establecidos en las políticas de Gobierno digital y Transparencia, acceso a la información pública y lucha contra la corrupción.</t>
    </r>
  </si>
  <si>
    <r>
      <rPr>
        <b/>
        <sz val="9"/>
        <color indexed="8"/>
        <rFont val="Calibri"/>
        <family val="2"/>
      </rPr>
      <t xml:space="preserve">PRIMER TRIMESTRE: </t>
    </r>
    <r>
      <rPr>
        <sz val="9"/>
        <color indexed="8"/>
        <rFont val="Calibri"/>
        <family val="2"/>
      </rPr>
      <t xml:space="preserve">Se realizó seguimiento al plan de meoramiento del plan de mejoramiento del proceso divulgación y comunicación con corte a 15 de marzo de 2015.
</t>
    </r>
    <r>
      <rPr>
        <b/>
        <sz val="9"/>
        <color indexed="8"/>
        <rFont val="Calibri"/>
        <family val="2"/>
      </rPr>
      <t xml:space="preserve">SEGUNDO TRIMESTRE: </t>
    </r>
    <r>
      <rPr>
        <sz val="9"/>
        <color indexed="8"/>
        <rFont val="Calibri"/>
        <family val="2"/>
      </rPr>
      <t xml:space="preserve">Se realizó seguimiento a las actividades del l ítem visibilidad y con base en estos se formuló el plan de mejoramiento para el IDEP con relación al índice de trasparencia
</t>
    </r>
    <r>
      <rPr>
        <b/>
        <sz val="9"/>
        <color indexed="8"/>
        <rFont val="Calibri"/>
        <family val="2"/>
      </rPr>
      <t xml:space="preserve">
TERCER TRIMESTRE:</t>
    </r>
    <r>
      <rPr>
        <sz val="9"/>
        <color indexed="8"/>
        <rFont val="Calibri"/>
        <family val="2"/>
      </rPr>
      <t xml:space="preserve"> Se realizó el seguimiento al plan de mejoramiento definido por el IDEP  con relación al indice de transparencia en los ítems correspondientes al proceso de Divulgación y Comunicación  con corte al 15 de septiembre. </t>
    </r>
  </si>
  <si>
    <t>Banner  de los espacios creados en la página web,  listados de asistencia   
Listados de asistencia a la capacitación - taller, correo electrónico citatorio,  instructivo  N-MIC-03-03 Instructivo para formulación y seguimiento de indicadores de gestión y  el FT- MIC-03-05 Hoja de vida del indicador Docmento  "INTEGRACIÓN DE PLANES INSTITUCIONALES Y ESTRATÉGICOS AL PLAN DE ACCIÓN" publicado en la web</t>
  </si>
  <si>
    <r>
      <rPr>
        <b/>
        <sz val="9"/>
        <color indexed="8"/>
        <rFont val="Calibri"/>
        <family val="2"/>
      </rPr>
      <t xml:space="preserve">PRIMER TRIMESTRE: </t>
    </r>
    <r>
      <rPr>
        <sz val="9"/>
        <color indexed="8"/>
        <rFont val="Calibri"/>
        <family val="2"/>
      </rPr>
      <t xml:space="preserve">Se creó un espacio en la página web de la entidad habilitado del 26 al 30 de enero invitando a los funcionarios a participar con sus observaciones  en la construcción del plan anticorrupción y atención al ciudadano PAAC y otro espacio habilitado del 20 al 23 de febrero para la construcción del informe de rendición de cuentas resaltando la importancia de estas herramientas lideradas desde la Oficina Asesora de Planeación.  Se brinda capacitación en temas de anticorrupción  y transparencia resaltando de igual manera que el tema es liderado por Planeación pero es importante la participación de todos los funcionarios.
</t>
    </r>
    <r>
      <rPr>
        <b/>
        <sz val="9"/>
        <color indexed="8"/>
        <rFont val="Calibri"/>
        <family val="2"/>
      </rPr>
      <t xml:space="preserve">SEGUNDO TRIMESTRE: </t>
    </r>
    <r>
      <rPr>
        <sz val="9"/>
        <color indexed="8"/>
        <rFont val="Calibri"/>
        <family val="2"/>
      </rPr>
      <t xml:space="preserve">26/04/2018 La Oficina Asesora de planeación socializa a todos los funcionarios del Idep los formatos actualizados para la formulación del plan de acción,  del plan de adquisiciones y  sus modificaciones,  plan operativo anual,  se presenta igualmente el plan anticorrupción y de atención al ciudadano vigente publicado en la página web de la entidad
La OAP realizó taller para el diligenciamiento del formato de programación de recursos de funcionamiento 2019 en el que participaron los funcionarios de la Subdirección  Admitiva y Financeira y de la Oficina Asesora de Planeación. Se presenta igualmente el procedimiento  PRO-DIP-02-03 Planeación Presupuestal actualizado el cual quedó publicado dentro del SIG el 29/05/2018  
Se realiza taller para la formulación/actualización de indicadores con los referentes técnicos en el tema de calidad en cada una de las áread del IDEP. Se presenta  el IN-MIC-03-03 Instructivo para formulación y seguimiento de indicadores de gestión y  el FT- MIC-03-05 Hoja de vida del indicador.
</t>
    </r>
    <r>
      <rPr>
        <b/>
        <sz val="9"/>
        <color indexed="8"/>
        <rFont val="Calibri"/>
        <family val="2"/>
      </rPr>
      <t>TERCER TRIMESTRE:</t>
    </r>
    <r>
      <rPr>
        <sz val="9"/>
        <color indexed="8"/>
        <rFont val="Calibri"/>
        <family val="2"/>
      </rPr>
      <t xml:space="preserve">Atendiendo la resolución 612 de 2018 por el cual "Se fijan las directices  para la integración de los planes institucionales y estratégicos al Plan de acción  por parte de las entidades del estado",  desde la Oficina Asesora de Planeación se orientó a las Subdirecció Administrativa y Financiera  del IDEP para la elaboración de los planes pendientes y se publicaron en la página web del IDEP junto con el documento INTEGRACIÓN DE PLANES INSTITUCIONALES Y ESTRATÉGICOS AL PLAN DE ACCIÓN el cual se encuentra en la sección de Transparencia y acceso a la información pública en el numeral 6.7  en la siguiente dirección http://www.idep.edu.co/sites/default/files/INTEGRACIOON_PLANES_DECRETO_612_31072018.pdf.  La OAP- SIG  socializó este documento a través de correo electrónico a todos los funcionarios y contratistas  el día 01 de agosto de 2018. 
</t>
    </r>
  </si>
  <si>
    <r>
      <rPr>
        <b/>
        <sz val="9"/>
        <color indexed="8"/>
        <rFont val="Calibri"/>
        <family val="2"/>
      </rPr>
      <t xml:space="preserve">PRIMER TRIMESTRE: </t>
    </r>
    <r>
      <rPr>
        <sz val="9"/>
        <color indexed="8"/>
        <rFont val="Calibri"/>
        <family val="2"/>
      </rPr>
      <t xml:space="preserve">Se revisaron y actualizaron los 7 formatos del proceso Dirección y Planeación, brindando mayor claridad en su uso con indicaciones para diligenciar cada uno de los campos.
</t>
    </r>
    <r>
      <rPr>
        <b/>
        <sz val="9"/>
        <color indexed="8"/>
        <rFont val="Calibri"/>
        <family val="2"/>
      </rPr>
      <t>SEGUNDO TRIMESTRE:</t>
    </r>
    <r>
      <rPr>
        <sz val="9"/>
        <color indexed="8"/>
        <rFont val="Calibri"/>
        <family val="2"/>
      </rPr>
      <t xml:space="preserve"> 26/04/2018 La Oficina Asesora de planeación socializa a todos los funcionarios del Idep los formatos actualizados para la formulación del plan de acción,  del plan de adquisiciones y  sus modificaciones,  plan operativo anual,  se presenta igualmente el plan anticorrupción y de atención al ciudadano vigente publicado en la página web de la entidad 
28/05/2018:  La OAP realizó taller para el diligenciamiento del formato de programación de recursos de funcionamiento 2019 en el que participaron los funcionarios de la Subdirección  Admitiva y Financeira y de la Oficina Asesora de Planeación. 
29/05/2018: Se actualiza el procedimiento  PRO-DIP-02-03 Planeación Presupuestal
29/06/2018: Se actualiza procedimiento PRO-DIP-02-07 Elaboración,  actualización y seguimiento al plan anual de adquisiciones.
</t>
    </r>
    <r>
      <rPr>
        <b/>
        <sz val="9"/>
        <color indexed="8"/>
        <rFont val="Calibri"/>
        <family val="2"/>
      </rPr>
      <t>TERCER TRIMESTRE:</t>
    </r>
    <r>
      <rPr>
        <sz val="9"/>
        <color indexed="8"/>
        <rFont val="Calibri"/>
        <family val="2"/>
      </rPr>
      <t xml:space="preserve">  Actualización del documento PEDI pendiente publicar en la página web, Instructivo para la elaboración del informe de gestión IN-DIP-02-01,  Formato caracterización de procesos, Formato mapa de riesgos por procesos. 
</t>
    </r>
  </si>
  <si>
    <r>
      <rPr>
        <b/>
        <sz val="9"/>
        <color indexed="8"/>
        <rFont val="Calibri"/>
        <family val="2"/>
      </rPr>
      <t xml:space="preserve">PRIMER TRIMESTRE: </t>
    </r>
    <r>
      <rPr>
        <sz val="9"/>
        <color indexed="8"/>
        <rFont val="Calibri"/>
        <family val="2"/>
      </rPr>
      <t xml:space="preserve">En Comité directivo del 12 de febrero  se presentaron los avances de metas y proyectos,  quedando registro en acta nro. 2
</t>
    </r>
    <r>
      <rPr>
        <b/>
        <sz val="9"/>
        <color indexed="8"/>
        <rFont val="Calibri"/>
        <family val="2"/>
      </rPr>
      <t xml:space="preserve">SEGUNDO TRIMESTRE: </t>
    </r>
    <r>
      <rPr>
        <sz val="9"/>
        <color indexed="8"/>
        <rFont val="Calibri"/>
        <family val="2"/>
      </rPr>
      <t xml:space="preserve">Se realizaron dos (2) comités directivos (junio 6 y junio 19) en donde se  presentaron los avances en las metas y proyectos 
</t>
    </r>
    <r>
      <rPr>
        <b/>
        <sz val="9"/>
        <color indexed="8"/>
        <rFont val="Calibri"/>
        <family val="2"/>
      </rPr>
      <t xml:space="preserve">TERCER TRIMESTRE: </t>
    </r>
    <r>
      <rPr>
        <sz val="9"/>
        <color indexed="8"/>
        <rFont val="Calibri"/>
        <family val="2"/>
      </rPr>
      <t xml:space="preserve"> Se realizaron   comités directivos  04/07/2018,  16/07/2018, 01/08/2018,  03/09/2018, 18/09/2018 en donde se presentaron los avances  en la ejecución presupuestal,  contractual y metas físicas</t>
    </r>
  </si>
  <si>
    <r>
      <rPr>
        <b/>
        <sz val="9"/>
        <color indexed="8"/>
        <rFont val="Calibri"/>
        <family val="2"/>
      </rPr>
      <t xml:space="preserve">PRIMER TRIMESTRE: </t>
    </r>
    <r>
      <rPr>
        <sz val="9"/>
        <color indexed="8"/>
        <rFont val="Calibri"/>
        <family val="2"/>
      </rPr>
      <t xml:space="preserve">Se realizó seguimiento con corte a marzo 15 de 2018 al plan de mejoramiento del índice de transparencia del proceso Dirección y Planeación,  una vez se tenga la información para consolidar el plan de mejoramiento de todas  las áreas se realizarán los seguimientos programados.
</t>
    </r>
    <r>
      <rPr>
        <b/>
        <sz val="9"/>
        <color indexed="8"/>
        <rFont val="Calibri"/>
        <family val="2"/>
      </rPr>
      <t xml:space="preserve">SEGUNDO TRIMESTRE: </t>
    </r>
    <r>
      <rPr>
        <sz val="9"/>
        <color indexed="8"/>
        <rFont val="Calibri"/>
        <family val="2"/>
      </rPr>
      <t xml:space="preserve">15/05/2018: La OAP realiza reunión con los referentes técnicos en cada área responsables del tema de ïndice de transparencia en donde se revisan los resultados entregados por  la Corporación Transparencia Colombia en relación con el ITB, con el fin de establecer los lineamientos para la elaboración de los planes de acción y/o de mejoramiento. 
13/06/2018: Se realiza reunión ccon los funcionarios de la Corporación   Transparencia por Colombia en la cual brindaron  asesoría presencial a  los referentes del ITB en el  IDEP,  en donde se aclararon inquietudes frente a la formulación del plan de  mejoramiento del índice de transparencia. 
13/06/2018: Se recibe visita de funcionario de La  Veeduría distrital en donde  realiza la revsión del índice de transparencia
15/06/2015: Se consolida el plan de mejoramiento institucional,  en donde las actividades propuestas para el numeral 1 del índice de transparencia se cumplieron con corte a junio 30 de 2018, las actividades  para el numeral 2 y 3 serán cumplidas durante la vigencia
</t>
    </r>
    <r>
      <rPr>
        <b/>
        <sz val="9"/>
        <color indexed="8"/>
        <rFont val="Calibri"/>
        <family val="2"/>
      </rPr>
      <t xml:space="preserve">TERCER TRIMESTRE: </t>
    </r>
    <r>
      <rPr>
        <sz val="9"/>
        <color indexed="8"/>
        <rFont val="Calibri"/>
        <family val="2"/>
      </rPr>
      <t xml:space="preserve">Se realizan seguimientos al avance en las actividades del plan de mejoramiento  con corte a junio 30, agosto 30 y septiembre 15,  como soporte se tiene la presentación realizada en comité directivo del 01 de agosto y matriz de seguimiento junio y septiembre realizado por la OAP, de manera conjunta con la Oficina de Control Interno se realiza el cruce de información con los resultados del Furag para determinar los items que se encuentran pendientes por ejecutar. </t>
    </r>
  </si>
  <si>
    <r>
      <t xml:space="preserve">PAAC  y documento con las observaciones recibidad de la ciudadanía publicados en la página web,  listados de asistencia de reuniones realizadas.Imagen del espacio habilitado en la página para recibir observaciones          </t>
    </r>
    <r>
      <rPr>
        <sz val="9"/>
        <color indexed="8"/>
        <rFont val="Calibri"/>
        <family val="2"/>
      </rPr>
      <t xml:space="preserve">Seguimiento PAAC primer cuatrimestre publicado en la página </t>
    </r>
    <r>
      <rPr>
        <b/>
        <sz val="9"/>
        <color indexed="8"/>
        <rFont val="Calibri"/>
        <family val="2"/>
      </rPr>
      <t xml:space="preserve">
</t>
    </r>
    <r>
      <rPr>
        <sz val="9"/>
        <color indexed="8"/>
        <rFont val="Calibri"/>
        <family val="2"/>
      </rPr>
      <t>PAAC publicado en la web,  correo remisorio a Control Interno</t>
    </r>
  </si>
  <si>
    <r>
      <rPr>
        <b/>
        <sz val="9"/>
        <color indexed="8"/>
        <rFont val="Calibri"/>
        <family val="2"/>
      </rPr>
      <t xml:space="preserve">PRIMER TRIMESTRE: </t>
    </r>
    <r>
      <rPr>
        <sz val="9"/>
        <color indexed="8"/>
        <rFont val="Calibri"/>
        <family val="2"/>
      </rPr>
      <t xml:space="preserve">Se formuló el plan anticorrupción y atención al ciudadano,  definiendo las actividades a desarrollar en la vigencia 2018 en cada uno de sus 6 componentes,  se publicó en la página web de la entidad  el documento proyecto con el propósito de recibir observaciones de la ciudadanía y funcionarios,  espacio que fue habilitado hasta el 30 de enero de 2018.                                                                          Con las observaciones recibidas se ajustó el PAAC.   Se publicó en la página web de la entidad el  31 de enero el documento PAAC final en la Sección transparencia y acceso a la información pública, junto con el documento de las observaciones recibidas.
</t>
    </r>
    <r>
      <rPr>
        <b/>
        <sz val="9"/>
        <color indexed="8"/>
        <rFont val="Calibri"/>
        <family val="2"/>
      </rPr>
      <t xml:space="preserve">SEGUNDO TRIMESTRE:  </t>
    </r>
    <r>
      <rPr>
        <sz val="9"/>
        <color indexed="8"/>
        <rFont val="Calibri"/>
        <family val="2"/>
      </rPr>
      <t xml:space="preserve">Se realizó seguimiento al Plan anticorrupción y atención al ciudadano con corte al 30 de abril, se publica en  la página web de la entidad en la sección Transparencia y acceso a la información pública.
</t>
    </r>
    <r>
      <rPr>
        <b/>
        <sz val="9"/>
        <color indexed="8"/>
        <rFont val="Calibri"/>
        <family val="2"/>
      </rPr>
      <t xml:space="preserve">TERCER TRIMESTRE: </t>
    </r>
    <r>
      <rPr>
        <sz val="9"/>
        <color indexed="8"/>
        <rFont val="Calibri"/>
        <family val="2"/>
      </rPr>
      <t>Se consolida el avance en las actividades definidas en cada uno de los componentes del PAAC con corte al 30 de agosto,  matriz de seguimiento que es remitida a la Oficina de Control Interno dentro de las fechas establecidas para el correspondiente seguimiento y observaciones. El seguimiento se encuentra publicado en la página web en la sección Estrategía anticorrupción http://www.idep.edu.co/?q=node/32</t>
    </r>
  </si>
  <si>
    <r>
      <rPr>
        <b/>
        <sz val="9"/>
        <color indexed="8"/>
        <rFont val="Calibri"/>
        <family val="2"/>
      </rPr>
      <t xml:space="preserve">PRIMER TRIMESTRE: </t>
    </r>
    <r>
      <rPr>
        <sz val="9"/>
        <color indexed="8"/>
        <rFont val="Calibri"/>
        <family val="2"/>
      </rPr>
      <t xml:space="preserve">Se formuló y documentó la estrategia de  rendición de cuentas, la cual fue aprobada por el equipo  responsable de cada uno de los componentes del PAAC,  se solicitó realizar su publicación en el SIG. 
</t>
    </r>
    <r>
      <rPr>
        <b/>
        <sz val="9"/>
        <color indexed="8"/>
        <rFont val="Calibri"/>
        <family val="2"/>
      </rPr>
      <t xml:space="preserve">SEGUNDO TRIMESTRE: </t>
    </r>
    <r>
      <rPr>
        <sz val="9"/>
        <color indexed="8"/>
        <rFont val="Calibri"/>
        <family val="2"/>
      </rPr>
      <t xml:space="preserve">Se publica  el documento estrategia rendición de cuentas  en la página web de la entidad en la sección Transparencia y acceso a la información.  Se realiza segumiento a la estrategia con corte a junio 30 de 2018
</t>
    </r>
    <r>
      <rPr>
        <b/>
        <sz val="9"/>
        <color indexed="8"/>
        <rFont val="Calibri"/>
        <family val="2"/>
      </rPr>
      <t>TERCER TRIMESTRE:</t>
    </r>
    <r>
      <rPr>
        <sz val="9"/>
        <color indexed="8"/>
        <rFont val="Calibri"/>
        <family val="2"/>
      </rPr>
      <t xml:space="preserve"> Aun cuando al formular esta acción no se incluyó realizar seguimiento en este trimestre,  se realizó seguimiento al avance en las actividades definidas en la estrategia rendición de cuentas con corte al 30 de septiembre,  realizando las correspondientes observaciones de mejora a los responsables de las mismas. </t>
    </r>
  </si>
  <si>
    <r>
      <rPr>
        <b/>
        <sz val="9"/>
        <color indexed="8"/>
        <rFont val="Calibri"/>
        <family val="2"/>
      </rPr>
      <t xml:space="preserve">PRIMER TRIMESTRE: </t>
    </r>
    <r>
      <rPr>
        <sz val="9"/>
        <color indexed="8"/>
        <rFont val="Calibri"/>
        <family val="2"/>
      </rPr>
      <t xml:space="preserve">Se realiza el diagnóstico de MIPG bajo la política "Planeación institucional", de acuerdo a los lineamientos establecidos.
</t>
    </r>
    <r>
      <rPr>
        <b/>
        <sz val="9"/>
        <color indexed="8"/>
        <rFont val="Calibri"/>
        <family val="2"/>
      </rPr>
      <t>SEGUNDO TRIMESTRE:</t>
    </r>
    <r>
      <rPr>
        <sz val="9"/>
        <color indexed="8"/>
        <rFont val="Calibri"/>
        <family val="2"/>
      </rPr>
      <t xml:space="preserve">  27/06/2018: se formula el plan de acción sobre el autodiagnóstico realizado inicialmente el cual se ejecutará en la vigencia 2018
29/06/2018: Se recibe circular 001 de la Dirección  Distrital de Desarrollo Institucional  en donde se informa  sobre la publicación del proyecto de decreto "'Por medio del cual se adopta eI Modelo lntegrado de Planeación y Gestión Nacional como marco de referencia del sistema lntegrado dé Gestión Distrital"  invitando a realizar observaciones sobre el mismo y que una vez se tenga expedido el decreto se definirán los instrumentos dispuestos para hacer la transición y el ajuste del sistema de gestión del distrito y de cada una de las entIdades y organismos que lo conforman en relación con MIPG
</t>
    </r>
    <r>
      <rPr>
        <b/>
        <sz val="9"/>
        <color indexed="8"/>
        <rFont val="Calibri"/>
        <family val="2"/>
      </rPr>
      <t>TERCER TRIMESTRE:</t>
    </r>
    <r>
      <rPr>
        <sz val="9"/>
        <color indexed="8"/>
        <rFont val="Calibri"/>
        <family val="2"/>
      </rPr>
      <t>Se adelantan las actividades definidas en el plan de acción de la Política Planeación Institucional a saber: Caracterización de usuarios y partes interesadas, definición de roles  para la divulgación y comunicación en la página web de la entidad, proyección resolución con los roles requeridos en el Modelo de Seguridad y Privacidad de la Información MSPI,  articculación e integración de planes  publicando en la página dentro de la sección de transparencia y acceso a la información pública la matriz de Integración de Planes Institucionales y Estratégicos al plan de acción.</t>
    </r>
  </si>
  <si>
    <r>
      <rPr>
        <b/>
        <sz val="9"/>
        <rFont val="Calibri"/>
        <family val="2"/>
      </rPr>
      <t xml:space="preserve">PRIMER TRIMESTRE: </t>
    </r>
    <r>
      <rPr>
        <sz val="9"/>
        <rFont val="Calibri"/>
        <family val="2"/>
      </rPr>
      <t xml:space="preserve">Se realizó seguimiento oportuno a los indicadores vinculados al Plan de acción de la entidad. 
</t>
    </r>
    <r>
      <rPr>
        <b/>
        <sz val="9"/>
        <rFont val="Calibri"/>
        <family val="2"/>
      </rPr>
      <t xml:space="preserve">SEGUNDO TRIMESTRE: </t>
    </r>
    <r>
      <rPr>
        <sz val="9"/>
        <rFont val="Calibri"/>
        <family val="2"/>
      </rPr>
      <t xml:space="preserve">En Comité Directivo se presentó a los directivos de la entidad los resultados del primer seguimiento a los indicadores de gestión,  resaltando el cumplimiento de las fechas de reporte y los procesos que no alcanzaron sus metas propuestas.
En la Revisión por la dirección se volvió a presentar los resultados de este seguimiento con el fin de resaltar la importancia de realizar una adecuada medición de la gestión de los procesos. Como resultado, se realizó la actualización del formato FT-MIC-03-05 Hoja de vida de indicadores y se realizó acompañamiento a los procesos en la revisión y actualización de sus indicadores de gestión. 
</t>
    </r>
    <r>
      <rPr>
        <b/>
        <sz val="9"/>
        <rFont val="Calibri"/>
        <family val="2"/>
      </rPr>
      <t>TERCER TRIMESTRE:</t>
    </r>
    <r>
      <rPr>
        <sz val="9"/>
        <rFont val="Calibri"/>
        <family val="2"/>
      </rPr>
      <t xml:space="preserve">En Comité Directivo se presentó a los directivos de la entidad los resultados del segundo seguimiento a los indicadores de gestión,  relacionando los indicadores que no cumplieron la meta propuesta por cada proceso. En total se presentaron 11 indicadores que no cumplieron su meta con la justificación correspondiente. </t>
    </r>
  </si>
  <si>
    <r>
      <rPr>
        <b/>
        <sz val="9"/>
        <rFont val="Calibri"/>
        <family val="2"/>
      </rPr>
      <t xml:space="preserve">PRIMER TRIMESTRE: </t>
    </r>
    <r>
      <rPr>
        <sz val="9"/>
        <rFont val="Calibri"/>
        <family val="2"/>
      </rPr>
      <t xml:space="preserve">Se realizó seguimiento oportuno a las actividades establecidas en el Plan de mejoramiento especificamente del proceso Gestión Financiera. 
</t>
    </r>
    <r>
      <rPr>
        <b/>
        <sz val="9"/>
        <rFont val="Calibri"/>
        <family val="2"/>
      </rPr>
      <t xml:space="preserve">SEGUNDO TRIMESTRE: </t>
    </r>
    <r>
      <rPr>
        <sz val="9"/>
        <rFont val="Calibri"/>
        <family val="2"/>
      </rPr>
      <t xml:space="preserve">En Comité Directivo se presentó a los directivos de la entidad los resultados del primer seguimiento al Plan de mejoramiento,  resaltando las fechas de reporte y se quedó a la espera del seguimiento por parte de la Oficina de Control Interno.
En la Revisión por la dirección , se presentaron los resultados del seguimiento a 31/03/2018 a los Planes de mejoramiento por parte de la Oficina de Control interno, el cual dío como resultado: 
Total acciones formuladas: 62
Acciones vencidas a la fecha del seguimiento: 12
Acciones en ejecución a la fecha del seguimiento: 19
Acciones cerradas a la fecha del seguimiento:  31
</t>
    </r>
    <r>
      <rPr>
        <b/>
        <sz val="9"/>
        <rFont val="Calibri"/>
        <family val="2"/>
      </rPr>
      <t xml:space="preserve">TERCER TRIMESTRE: </t>
    </r>
    <r>
      <rPr>
        <sz val="9"/>
        <rFont val="Calibri"/>
        <family val="2"/>
      </rPr>
      <t>En Comité Directivo se presentó a los directivos de la entidad los resultados del segundo seguimiento al Plan de mejoramiento,  resaltando las fechas de reporte y se quedó a la espera del seguimiento por parte de la Oficina de Control Interno. Se presentaron las fechas en las que los procesos reportaron su seguimiento y se informó que se publicaría el  Plan de mejoramiento correspondiente al segundo trimestre de 2018 una vez la
Oficina de Control Interno realice el seguimiento correspondiente.</t>
    </r>
  </si>
  <si>
    <r>
      <rPr>
        <b/>
        <sz val="9"/>
        <color indexed="8"/>
        <rFont val="Calibri"/>
        <family val="2"/>
      </rPr>
      <t xml:space="preserve">PRIMER TRIMESTRE: </t>
    </r>
    <r>
      <rPr>
        <sz val="9"/>
        <color indexed="8"/>
        <rFont val="Calibri"/>
        <family val="2"/>
      </rPr>
      <t xml:space="preserve">Se realizó la formulación de la Fase 3 del estudio; selección y contratación del equipo de trabajo; formulación de la ruta metodológica y operativa para llevar a cabo la segunda aplicación del Sistema desde cada uno de los módulos de lo componen; revisión, valoración y ajuste de la matriz categorial formulada en la Fase 2 a partir de la versión definitiva del Plan Sectorial de Educación; y la correspondiente realización de un ejercicio de validación de la matriz con el equipo de investigadores del SISPED y profesionales de la Secretaría de Educación.
Asimismo, se formuló la estrategia operativa para la consulta a fuentes primarias; se realizó el ejercicio de diseño muestra para la selección de los colegios en los cuales se llevará a cabo la aplicación de los instrumentos cualitativos y cuantitativos, así como de los actores educativos a consultar; y, la revisión, valoración y ajuste de los instrumentos cualitativos y cuantitativos aplicados en la Fase 2,  la validación de estos desde el IDEP y un experto externo, y el ajuste definitivo de los mismos. 
El Sistema de Seguimiento a la Política Pública Educativa en los Contextos Escolares - SISPED, Fase 3, tiene como objetivo llevar a cabo su segunda aplicación en el marco del Plan de Desarrollo Bogotá Mejor para Todos. 
</t>
    </r>
    <r>
      <rPr>
        <b/>
        <sz val="9"/>
        <color indexed="8"/>
        <rFont val="Calibri"/>
        <family val="2"/>
      </rPr>
      <t xml:space="preserve">SEGUNDO TRIMESTRE: </t>
    </r>
    <r>
      <rPr>
        <sz val="9"/>
        <color indexed="8"/>
        <rFont val="Calibri"/>
        <family val="2"/>
      </rPr>
      <t xml:space="preserve">A 30 de junio el avance corresponde a: 
- Aplicación 100% de los instrumentos cuantitativos
- Aplicación del 93% de los Instrumentos cualitativos
- Aplicación en 59 IED con 86 sedes en las 20 localidades, 600 docentes, 67 directivos docentes, 2.888 estudiantes, 997 acudientes, 1 Director Local de Educación, 10 profesionales de la Secretaría de Educación Distrital, 5 expertos externos y 3 expertos del IDEP
- Se ha avanzado en el análisis de información cualitativa y cuantitativa, procedente de la indagación a fuentes primarias sobre las líneas estratégicas, así como en los procesos de triangulación de resultados del análisis documental de las líneas estratégicas, en igual proporción se ha avanzado en la sistematización, crítica, y procesamiento de la información recolectada en campo a través de los diferentes instrumentos.
</t>
    </r>
    <r>
      <rPr>
        <b/>
        <sz val="9"/>
        <color indexed="8"/>
        <rFont val="Calibri"/>
        <family val="2"/>
      </rPr>
      <t xml:space="preserve">TERCER TRIMESTRE: </t>
    </r>
    <r>
      <rPr>
        <sz val="9"/>
        <color indexed="8"/>
        <rFont val="Calibri"/>
        <family val="2"/>
      </rPr>
      <t xml:space="preserve">A 30 de septiembre se desarrollaron los ejercicios de análisis de la  información cualitativa y cuantitativa procedente de la indagación a fuentes primarias sobre las líneas estratégicas Calidad Educativa para Todos - CET y Equipo por la educación para el reencuentro, la reconciliación y la paz - EERRP y se elaboraron  documentos que dan cuenta de los resultados. En cuanto a la indagación a fuentes secundarias se realizaron los ejercicios de análisis de la producción programática del Ministerio de Educación y de la Secretaría de Educación del Distrito sobre  las líneas CET Y EERRP, y se elaboraron documentos que dan cuenta de estos análisis, sobre la línea CET y sobre la línea EERRP.
Asimismo se realizaron los ejercicios de triangulación de los resultados de la indagación a fuentes primarias y secundarias; se elaboraron documentos que dan cuenta de estos ejercicios, entre estos, un documento que presenta los principales hallazgos encontrados en los colegios, el cual fue compartido a los maestros y directivos docentes consultados, y a los profesionales de la Secretaría de Educación  Distrital como referente (insumo) para las mesas de consultas colegiadas a realizarse con estos tres grupos de sujetos. Se diseñó la metodología de las reuniones de consultas colegiadas y las Mesas de lectura e interpretación, y se realizó la convocatoria a las reuniones de consulta.
Finalmente, en cuanto a la aplicación de la Metodología de Evaluación de Impacto (MEI) del IDEP a uno de los proyectos de investigación del Instituto, el Comité Académico  determinó,  que el proyecto a evaluar es UAQUE: arte y etnografía, el cual se desarrolló en el marco del  "Programa UAQUE: prácticas éticas, estéticas y afectivas para la convivencia". Se  definió el cronograma de trabajo; el desarrollo de la fase de alistamiento y revisión documental, es decir, a la búsqueda, revisión, comparación y análisis de los dos documentos de la Metodología, los documentos producidos en el marco del proyecto UAQUE: arte y etnografía, y los documentos de planeación . Adicionalmente, se proyectó la ruta metodológica y operativa para la aplicación de la MEI, se identificó los participantes y al equipo de investigadores como parte del proceso de definición de la muestra a consultar en la fase de trabajo de campo.
</t>
    </r>
  </si>
  <si>
    <r>
      <rPr>
        <b/>
        <sz val="9"/>
        <color indexed="8"/>
        <rFont val="Calibri"/>
        <family val="2"/>
      </rPr>
      <t xml:space="preserve">PRIMER TRIMESTRE:  </t>
    </r>
    <r>
      <rPr>
        <sz val="9"/>
        <color indexed="8"/>
        <rFont val="Calibri"/>
        <family val="2"/>
      </rPr>
      <t xml:space="preserve">Abordaje integral de la Maternidad y la Paternidad en los contextos escolares. Fase III: Línea de base.
Se conformó el equipo de trabajo del estudio, se realizó la revisión de los productos que serán elaborados y se planearon las actividades de equipo para la etapa de validación con expertos y aplicación con carácter de pilotaje.
Teniendo en cuenta que durante la fase anterior del estudio desarrollado durante el 2017 y de acuerdo con la retroalimentación recibida durante las mesas de socialización y validación, se consideró necesario, antes de realizar la línea de base, someter el documento, los instrumentos y los indicadores a otras miradas externas con experticia específica en los temas abordados. Es así como se finalizó la etapa de validación de indicadores cuantitativos y cualitativos con personas expertas y se encuentra en proceso de planeación las actividades para llevar a cabo la validación de instrumentos con los equipos técnicos de la Secretaría de Educación Distrital (SED) y el IDEP. De igual manera, se realizó la reunión de socialización de los estudios de Maternidad y Paternidad desarrollados durante los años 2016 y 2017 (A modo de contextualización para el proceso de validación) y en la cual se presentó la metodología a seguir para el proceso de validación electrónica de indicadores con personas expertas. Posteriormente se llevó a cabo la reunión de cierre con personas expertas en donde se presentaron los resultados del proceso de validación.
A la fecha se ha avanzado en el ajuste y preparación de los instrumentos de recolección de información cuantitativa y cualitativa, teniendo en cuenta que se acogieron las diferentes recomendaciones y observaciones de las personas expertas para contar con instrumentos robustos y que generen resultados pertinentes acerca de la Maternidad y la Paternidad en los contextos escolares. De igual manera se ha avanzado en el alistamiento técnico-logístico que es necesario para iniciar con el proceso de aplicación electrónica de los instrumentos, en las 20 IED seleccionadas para el estudio.
</t>
    </r>
    <r>
      <rPr>
        <b/>
        <sz val="9"/>
        <color indexed="8"/>
        <rFont val="Calibri"/>
        <family val="2"/>
      </rPr>
      <t xml:space="preserve">SEGUNDO TRIMESTRE: </t>
    </r>
    <r>
      <rPr>
        <sz val="9"/>
        <color indexed="8"/>
        <rFont val="Calibri"/>
        <family val="2"/>
      </rPr>
      <t xml:space="preserve">Abordaje integral de la Maternidad y la Paternidad en los contextos escolares Línea de base: Objetivo en la vigencia 2018 levantar una línea de base sobre el fenómeno de la maternidad y la paternidad en los contextos escolares y posibles variables asociadas.
A la fecha se cuenta con los siguientes logros:
- Aplicación piloto de los instrumentos cuantitativos en 21 IED y 7 cualitativos en 2 IED
- Participación de 481 docentes, 51 directivos docentes, 3 padres de familia y 3.508 estudiantes en el pilotaje.
- Indicadores e instrumentos cuantitativos y cualitativos revisados y validados.
</t>
    </r>
    <r>
      <rPr>
        <b/>
        <sz val="9"/>
        <color indexed="8"/>
        <rFont val="Calibri"/>
        <family val="2"/>
      </rPr>
      <t xml:space="preserve">TERCER TRIMESTRE: </t>
    </r>
    <r>
      <rPr>
        <sz val="9"/>
        <color indexed="8"/>
        <rFont val="Calibri"/>
        <family val="2"/>
      </rPr>
      <t xml:space="preserve"> Abordaje integral de la Maternidad y la Paternidad en los contextos escolares Línea de base:  A 30 de septiembre s cuenta con los siguientes logros, se estableció la muestra de las IED y sus respectivos reemplazos donde se va aplicar los Instrumentos cuantitativos y los colegios donde se van a aplicar los instrumentos cualitativos.
Se  desarrollaron  jornadas de capacitación a los docentes de las IED participantes y que estarán a cargo de la aplicación con una asistencia de 59 IED.
Se elaboró un  vídeo para socializar la aplicación
Se realizó el cargue de los instrumentos cuantitativos para la aplicación online, se generaron  los links tanto de encuesta para docentes como para estudiantes y se aplicaron  3.500 encuestas de estudiantes y 300 encuestas de  docentes y directivos docentes, así como: 2 grupos focales estudiantes 4 y 5 grado, 1 grupo focal 6 a 8 grado, 2 grupos focales de  9 a 11 grado, 2 grupos focales familias o acudientes, 2 entrevistas a estudiantes en situación de embarazo, 1 entrevista a orientadora, 1 entrevista a  directivas, 1 entrevista a  docentes y 1 observación de clase.</t>
    </r>
  </si>
  <si>
    <r>
      <rPr>
        <b/>
        <sz val="9"/>
        <color indexed="8"/>
        <rFont val="Calibri"/>
        <family val="2"/>
      </rPr>
      <t xml:space="preserve">PRIMER TRIMESTRE: </t>
    </r>
    <r>
      <rPr>
        <sz val="9"/>
        <color indexed="8"/>
        <rFont val="Calibri"/>
        <family val="2"/>
      </rPr>
      <t xml:space="preserve">Sistema de Monitoreo de los Estándares de Calidad en Educación inicial.
Se conformó el quipo de trabajo del estudio, se estableció el cronograma de trabajo  y las fechas de entrega de los productos por cada investigador. De igual modo, se finiquitaron todas las tareas relacionadas con la Fase 1. Planeación de las Actividades de Equipo y la Fase 2. Ajuste de Instrumentos y Alistamiento para la Recolección de la Información; logrando la realización y entrega de las hojas de ruta metodológicas y operativas enfocadas al proceso de revisión y ajustes de los componentes cualitativos y cuantitativos, y a los planes de mejora. Así mismo, se cuenta con un documento que contiene el cronograma y la planeación de las actividades para la aplicación de los instrumentos de recolección de información, orientado al proceso de elaboración de los planes de mejora y el seguimiento a los resultados del Sistema. Es de resaltar que también se efectuó una reunión técnica en la que se revisaron los instrumentos cuantitativos conjuntamente con el equipo de educación inicial de la Secretaría de Educación, y la socialización inicial con las Instituciones Educativas Distritales (IED) convocadas a participar en el estudio. 
A corte 31 de marzo de 2018, el estudio se encuentra en la fase 3, Recolección de información y acompañamiento en los planes de mejora, donde se han desarrollado talleres y grupos focales correspondientes al componente cualitativo, así como la realización de visitas a Instituciones Educativas Distritales para la obtención de la información cuantitativa. Por lo anterior, se ha logrado abarcar los grupos focales de rectores, coordinadores y docentes y el grupo de funcionarios  que hacen acompañamiento a la implementación de la atención integral de las Cajas de Compensación; se ha iniciado también el desarrollo de talleres con niños, niñas y familias. 
Adicionalmente, para el primer trimestre del año 2018, se elaboró un documento que muestra la revisión técnico-normativa realizada para la propuesta de adaptaciones o ajustes al Sistema de Monitoreo necesarios para su aplicación en todas las instituciones educativas de Bogotá que brindan educación inicial, y se determinaron grupos focales para complementar dicho texto y los colegios que participarán en estos.
</t>
    </r>
    <r>
      <rPr>
        <b/>
        <sz val="9"/>
        <color indexed="8"/>
        <rFont val="Calibri"/>
        <family val="2"/>
      </rPr>
      <t xml:space="preserve">SEGUNDO TRIMESTRE: </t>
    </r>
    <r>
      <rPr>
        <sz val="9"/>
        <color indexed="8"/>
        <rFont val="Calibri"/>
        <family val="2"/>
      </rPr>
      <t xml:space="preserve">Sistema de Monitoreo de los Estándares de Calidad en Educación inicial.
Sistema de Monitoreo al cumplimiento de los estándares de calidad en educación inicial. Objetivo en la vigencia 2018 aplicar un sistema de monitoreo de los estándares de calidad en educación inicial, a alrededor de 254 IED que permitan la elaboración o ajuste a sus planes de mejora, complementándolo con una propuesta para la institucionalización y sostenibilidad del Sistema, y con otra propuesta de evaluación de calidad de la educación inicial.
A la fecha se cuenta con los siguientes logros:
Aplicación del Sistema a 74 IED, 25 nuevas y 49 participantes de la vigencia 2017, con la participación de 174 directivos docentes, 175 docentes, 16 estudiantes, 20 acudientes , 119 personas de apoyo administrativo y 104 profesionales de apoyo a la atención integral.
</t>
    </r>
    <r>
      <rPr>
        <b/>
        <sz val="9"/>
        <color indexed="8"/>
        <rFont val="Calibri"/>
        <family val="2"/>
      </rPr>
      <t>TERCER TRIMESTRE:</t>
    </r>
    <r>
      <rPr>
        <sz val="9"/>
        <color indexed="8"/>
        <rFont val="Calibri"/>
        <family val="2"/>
      </rPr>
      <t xml:space="preserve"> Se conformó  el equipo de profesionales que hacen parte del estudio de ampliación de la aplicación del Sistema de Monitoreo en Educación inicial y el seguimiento a sus resultados. Se definió  la metodología de trabajo y se realizó  la socialización del Sistema con directivos y docentes de las instituciones educativas convocadas a participar en esta tercera aplicación.  Se ajustaron los formularios para dar inicio a la recolección de la información en cada uno de los colegios partícipes. 
Para  la indagación cuantitativa, se ha logrado la visita y obtención de información en 123 IED, lo anterior representa el 95% del total de colegios por indagar. En cuanto a la indagación cualitativa, se han abordado cuatro grupos focales: i) personal de las Cajas de Compensación, en el cual participaron 9 personas; ii) familias y cuidadores, con la conformación de 2 grupos focales y la asistencia total de 13 personas; y iii) Directivos, docentes y orientadores con 16 asistentes. 
Con respecto a la propuesta de institucionalización y sostenibilidad del Sistema y evaluación de calidad de la educación inicial, se obtuvo la revisión y análisis de una serie de documentos de carácter internacional, nacional y distrital.</t>
    </r>
  </si>
  <si>
    <r>
      <rPr>
        <b/>
        <sz val="9"/>
        <color indexed="8"/>
        <rFont val="Calibri"/>
        <family val="2"/>
      </rPr>
      <t xml:space="preserve">PRIMER TRIMESTRE: </t>
    </r>
    <r>
      <rPr>
        <sz val="9"/>
        <color indexed="8"/>
        <rFont val="Calibri"/>
        <family val="2"/>
      </rPr>
      <t xml:space="preserve">Memoria histórica y educación para la paz - Caso Sumapaz. 
Se definió el plan de trabajo y cronograma general del estudio teniendo en cuenta las fases de:
1. Análisis Situacional/Estrategias Investigativas
2. Estrategias Investigativas y Formativas
3. Estrategias Creativas, a la fecha se encuentran los siguientes avances.
 Se concluye la fase uno (1) que da cuenta de la planeación metodológica, operativa y logística del proyecto que incluye la organización del equipo de trabajo, el cronograma, plan de trabajo por fases, materiales y recursos para el trabajo de campo tanto para el diagnóstico participativo como para la identificación de los saberes y prácticas pedagógicas, en esta fase se presentó el diseño de la estrategia metodológica para elaborar el análisis situacional de la educación en Sumapaz. (Participantes,  diseño y validación de los instrumentos, estrategia de organización y análisis de la información; instrumentos de recolección de información, instrumentos para garantizar un adecuado tratamiento de la información y los formatos de consentimientos y asentimientos informados), junto con el proyecto a directivos docentes y docentes de las Instituciones Educativas Distritales  de la localidad, lo cual permitió su participación en la convocatoria y el pilotaje de instrumentos. Igualmente, se diseñó y presento la estrategia de trabajo colaborativo con los profesores de Sumapaz centrada en las narrativas como dispositivo pedagógico de activación de la memoria histórica y colectiva de Sumapaz y se definieron los términos de la convocatoria para los docentes que será entregada en la fase (2) del proyecto.
</t>
    </r>
    <r>
      <rPr>
        <b/>
        <sz val="9"/>
        <color indexed="8"/>
        <rFont val="Calibri"/>
        <family val="2"/>
      </rPr>
      <t xml:space="preserve">SEGUNDO TRIMESTRE: </t>
    </r>
    <r>
      <rPr>
        <sz val="9"/>
        <color indexed="8"/>
        <rFont val="Calibri"/>
        <family val="2"/>
      </rPr>
      <t xml:space="preserve">Memoria histórica y educación para la paz - Caso Sumapaz: Objetivo en la vigencia 2018 formular orientaciones de política en el tema de paz, reconciliación y reencuentro en la comunidad educativa de Sumapaz y desarrollar material pedagógico.
A la fecha se cuenta con los siguientes logros:
- Avance en  un 50% de la estructuración de los aportes pertinentes para la política.
- Ejecución del diplomado “la escritura en claves de paz: apoyo a la lectura en la escuela” y acompañamiento In situ a los participantes del mismo.
- Ejecución del estudio en 2 colegios de Sumapaz, con 25 docentes , 2 directivos docentes, 2 DILE, 20 acudientes y 150 estudiantes.
- Primera versión del estado del arte que permitirá consolidar el marco teórico y conceptual del estudio que se trabaja en las dos Instituciones Educativas Distritales de la Localidad de Sumapaz.
</t>
    </r>
    <r>
      <rPr>
        <b/>
        <sz val="9"/>
        <color indexed="8"/>
        <rFont val="Calibri"/>
        <family val="2"/>
      </rPr>
      <t>TERCER TRIMESTRE:</t>
    </r>
    <r>
      <rPr>
        <sz val="9"/>
        <color indexed="8"/>
        <rFont val="Calibri"/>
        <family val="2"/>
      </rPr>
      <t xml:space="preserve"> A la fecha 30 de septiembre se cuenta con los siguientes logros,  un avance en un 70.7% de la estructuración de los aportes pertinentes para la política;  Ejecución del diplomado “La escritura en claves de paz: apoyo a la lectura en la escuela” y acompañamiento In situ a los participantes del mismo.  Se avanza en el desarrollo de los talleres acorde a las tres rutas: 
-Ruta 1: Cinco sesiones del taller de escrituras creativas 
-Ruta 2: Cinco sesiones del taller de Potenciación de experiencias pedagógicas 
-Ruta 3: Cuatro sesiones de Investigación en política pública en educación para la Paz y la Ruralidad. 
Se realizó una jornada pedagógica con las tres rutas del diplomado y un conversatorio con expertos y conocedores sobre educación para la ruralidad y educación para la paz en Sumapaz, aportando insumos para la investigación. 
Se ha asistido a nueve mesas estamentales que fueron programadas por la DILE de Sumapaz: Dos con rectores, una con coordinadores, una con egresados, una con estudiantes, una con orientadores, una con docentes y dos con el sector productivo del gobierno escolar, cuyo propósito es recoger información de cada uno de los actores para el análisis situacional del estudio.
 Así mismo, se asistió y acompañó a los foros educativos realizados en los dos colegios y en el diseño, desarrollo y sistematización del foro local de educación de Sumapaz, en el cual se puso a discusión ante la comunidad educativa una primera propuesta para pensar orientaciones de política educativa para fortalecer una cultura de paz en la localidad de Sumapaz, a partir del trabajo adelantado por un equipo de docentes y directivos docentes de los colegios de Sumapaz, acompañados por el IDEP. 
Se entregaron los artículos sobre ruralidad y el estudio de memoria histórica y educación para la paz: caso Sumapaz, para ser publicados el Magazín Aula Urbana en el tercer trimestre.
</t>
    </r>
  </si>
  <si>
    <r>
      <rPr>
        <b/>
        <sz val="9"/>
        <color indexed="8"/>
        <rFont val="Calibri"/>
        <family val="2"/>
      </rPr>
      <t xml:space="preserve">PRIMER TRIMESTRE: </t>
    </r>
    <r>
      <rPr>
        <sz val="9"/>
        <color indexed="8"/>
        <rFont val="Calibri"/>
        <family val="2"/>
      </rPr>
      <t xml:space="preserve">A la fecha se encuentran definidos los lineamientos generales del plan de trabajo y cronograma de los niveles de acompañamiento y el proceso de cualificación que se realizará en el marco del Programa de "Pensamiento Crítico para la Investigación e Innovación educativa";  los referentes teóricos y conceptuales para el proceso de acompañamiento y el programa pensamiento crítico, así como la definición de los parámetros generales de la convocatoria, la selección de docentes que  participan en el Programa, la  caracterización de las experiencias pedagógicas,  el inicio de las jornadas de acompañamiento que se realizan con las experiencias seleccionadas. Así mismo,  en el marco de la cualificación se definió la  ruta metodológica para la implementación de estrategias de caracterización, cualificación y visibilización de experiencias pedagógicas. 
</t>
    </r>
    <r>
      <rPr>
        <b/>
        <sz val="9"/>
        <color indexed="8"/>
        <rFont val="Calibri"/>
        <family val="2"/>
      </rPr>
      <t xml:space="preserve">SEGUNDO TRIMESTRE: </t>
    </r>
    <r>
      <rPr>
        <sz val="9"/>
        <color indexed="8"/>
        <rFont val="Calibri"/>
        <family val="2"/>
      </rPr>
      <t xml:space="preserve">En la vigencia 2018, se implementará y validará el acompañamiento y la cualificación como forma de interacción que viabilice la conformación y consolidación de comunidades de saber y de práctica pedagógica, en el marco del programa “Pensamiento Crítico para la Investigación e innovación educativa". 
A la fecha se tienen los siguientes logros:
- Apertura primera convocatoria con selección de 105 docentes y 8 directivos docentes en acompañamiento y 82 docentes y 9 directivos en cualificación mediante talleres
- Inicio de caracterización de aproximadamente 230 experiencias incluidas las de acompañamiento y cualificación
- Apertura primera convocatoria fondo concursable donde se seleccionaron 4 eventos académicos y 4 textos para publicar, con       la participación directa de 8 redes de maestros.
- Apertura de convocatoria a la XII versión del premio a la investigación e innovación educativa – finaliza el 17 de julio
- Participación de 133 docentes en dos eventos locales, 23 en dos eventos nacionales y 3 en dos eventos internacionales.
- Pilotaje de la estrategia para el desarrollo personal de los maestros del Distrito – Ser maestro
- Se creo la red red social Innovaidep, que se constituye en un espacio virtual que apoya la conformación de comunidades de saber y práctica pedagógica, ya que en este espacio los docentes se registran, suben su experiencia pedagógica, interactúan con otros docentes, comparten su saber pedagógico, realizan comentarios y valoran la experiencia de otros docentes, que a 27 de junio cuenta con 22 experiencias  y 53 usuarios los cuales han ingresado en 234 oportunidades . 
</t>
    </r>
    <r>
      <rPr>
        <b/>
        <sz val="9"/>
        <color indexed="8"/>
        <rFont val="Calibri"/>
        <family val="2"/>
      </rPr>
      <t>TERCER TRIMESTRE:</t>
    </r>
    <r>
      <rPr>
        <sz val="9"/>
        <color indexed="8"/>
        <rFont val="Calibri"/>
        <family val="2"/>
      </rPr>
      <t xml:space="preserve"> Se  realizaron 6 jornadas de cualificación  especificas y generales para los docentes que participan en el programa de Pensamiento Crítico 
-Convocatoria y selección de las experiencias pedagógicas que participarán en la modalidad de acompañamiento  colectivo para  el segundo semestre del año en el marco del programa de pensamiento crítico.
-Asistencia a las  nueve aulas itinerantes que se realizan en diferentes instituciones educativas distritales con los docentes participantes en el programa.
-Actualización  de la información de las experiencias pedagógicas que se encuentran en la base de datos de la herramienta HEGEO.
-Se realizaron tres jornadas de movilización académica en la que los docentes pertenecientes al programa visitaron y conocieron las experiencias pedagógicas desarrolladas en los colegios I.E.D. Técnico Industrial De Tocancipá, I.E.D. Puente Amarillo Francisco Torres León de  Restrepo -  Meta y Escuela Rural Mortiñal de Fómeque, Cundinamarca. 
-Se avanza en la presentación de experiencias pedagógicas en las universidades.
-Se aprobó el apoyo a la participación  de docentes a siguientes: 
7° Se desarrollaron las convocatorias de los eventos descritos a continuación:
7° Congreso de Educación ABRAPALABRA
2° Congreso internacional DOKUMA, tendencias de la innovación educativa
IX Congreso Nacional de Enseñanza de la Física y la Astronomía 
Se apoyará la participación de 2 docentes en el evento Virtual Educa, a desarrollarse en Buenos Aires, Argentina.
Congreso Nacional Tendencias en educación física
Primer Simposio Nacional:  La Educación Inclusiva: Un camino para el reconocimiento del talento y la excepcionalidad. 
Sobre Innovación Educativa  se  proyectaron y ajustaron los términos de las convocatorias de: Fomento a redes de maestros del distrito y Semilleros de investigación.
</t>
    </r>
  </si>
  <si>
    <r>
      <rPr>
        <b/>
        <sz val="9"/>
        <color indexed="8"/>
        <rFont val="Calibri"/>
        <family val="2"/>
      </rPr>
      <t xml:space="preserve">PRIMER TRIMESTRE: </t>
    </r>
    <r>
      <rPr>
        <sz val="9"/>
        <color indexed="8"/>
        <rFont val="Calibri"/>
        <family val="2"/>
      </rPr>
      <t xml:space="preserve">En el  estudio "Prácticas de Evaluación - Conformación RIE"
se realizaron las siguientes actividades:
 *  Diseño metodológico para conformación de la RED RIE.
* Identificación de los 4 Nodos de acuerdo con los  criterios  analizados en las narrativas caracterizadas por los docentes participantes en el   año 2017 y a las políticas distritales de evaluación, estableciendo las prácticas significativas  por los nodos establecidos .
* Se realizó un taller con docentes seleccionados  con  prácticas significativas de evaluación,  el día 7 de Marzo del 2018,  de Validación de  los 4 Nodos temáticos  establecidos por el equipo de investigadores: 1.Evaluación Integrada, 2.Evaluación convivencia, contexto y multiculturalidad 3. Evaluación disciplinaria  y 4.Evaluación inter disciplinaria,  surgiendo temáticas emergentes en  los 4 nodos propuestos. 
* Envío de invitación (inscripción en línea)  a   todos los docentes y directivos docentes  de los IED, se inscribieron a la fecha  241 participantes en los 4 diferentes nodos, sigue abierta la inscripción de nuevos miembros.  
* Primer encuentro de la red  por instituciones RIE el día 22 de Marzo del 2017,  donde se realizó  el lanzamiento de la Red de Instituciones por la Evaluación – RIE, y la presentación de los Nodos temáticos para su desarrollo.
*Se estableció  realizar ajustes a la estructura del repositorio  que se desarrolló en la fase 2 del 2017,  estableciendo 5 sesiones  que permitirán a los docentes realizar la búsqueda de prácticas de acuerdo a temas de interés, así como ampliar sus  conocimiento sobre la temática con documentos conceptuales así con información asociada a pruebas externas.
* Se estableció  la ruta de la sistematización del proceso de conformación de la RED de Instituciones por la Evaluación RIE.
</t>
    </r>
    <r>
      <rPr>
        <b/>
        <sz val="9"/>
        <color indexed="8"/>
        <rFont val="Calibri"/>
        <family val="2"/>
      </rPr>
      <t xml:space="preserve">SEGUNDO TRIMESTRE: </t>
    </r>
    <r>
      <rPr>
        <sz val="9"/>
        <color indexed="8"/>
        <rFont val="Calibri"/>
        <family val="2"/>
      </rPr>
      <t xml:space="preserve">Prácticas de Evaluación - Conformación RIE: Objetivo del estudio en la vigencia 2018 Conformar una RIE – en el Distrito Capital.
Se destacan los siguientes logros del estudio:
- Conformación de la Red de Instituciones por la Evaluación RIE con 351 docentes, 105 directivos docentes de 196 IED.
- Se consolidaron 4 nodos: Evaluación Integrada; Evaluación, convivencia, contexto y multiculturalidad; Evaluación disciplinaria y Evaluación interdisciplinaria.
- Identificación de 60 prácticas evaluativas acordes con la política distrital de evaluación en grados y áreas, las cuales son significativas en evaluación de 383 narrativas caracterizadas en el año 2017.
- Se creó el repositorio para la RIE en el IDEP - http://repositoriosed.idep.edu.co:8080/jspui/ y en la plataforma “RedAcadémica” de la SED.
- Se realizó la estrategia RIE al territorio, donde se  hicieron  visitas por partes del equipo de investigación a la DILE o un colegio  en 19   localidades, presentando e invitando a participar en la Red – RIE, así como diferentes experiencias en evaluación de cada localidad, se realizaron dos encuentros de la RIE, Se realizaron dos talleres en evaluación formativa de ejes temáticos por áreas y grados, se realizaron encuentros presenciales por cada nodo temático  y  un taller sobre “los Criterios de caracterización de prácticas significativas  de evaluación” y se realizaron 9  socializaciones  por áreas y grados: 2 talleres y 7 círculos dialógicos y/o aulas itinerantes en diferentes Instituciones Educativas de Distrito.
- Finalmente, se elaboró la sistematización del proceso de conformación de la Red de Instituciones por la Evaluación RIE, recogiendo el proceso vivido y evidenciando mediante categorías de análisis los aspectos más significativos para su conformación y consolidación. Se presentaron recomendaciones conceptuales, pedagógicas y metodológicas para la consolidación de la red RIE.
</t>
    </r>
    <r>
      <rPr>
        <b/>
        <sz val="9"/>
        <color indexed="8"/>
        <rFont val="Calibri"/>
        <family val="2"/>
      </rPr>
      <t>TERCER TRIMESTRE:</t>
    </r>
    <r>
      <rPr>
        <sz val="9"/>
        <color indexed="8"/>
        <rFont val="Calibri"/>
        <family val="2"/>
      </rPr>
      <t xml:space="preserve">  Esta actividad ya se cumplió en  su totalidad 100% en el segundo trimestre</t>
    </r>
  </si>
  <si>
    <r>
      <rPr>
        <b/>
        <sz val="9"/>
        <color indexed="8"/>
        <rFont val="Calibri"/>
        <family val="2"/>
      </rPr>
      <t xml:space="preserve">PRIMER TRIMESTRE: </t>
    </r>
    <r>
      <rPr>
        <sz val="9"/>
        <color indexed="8"/>
        <rFont val="Calibri"/>
        <family val="2"/>
      </rPr>
      <t xml:space="preserve">Estrategia para el Desarrollo personal de los maestros del Distrito: ser maestro
El avance corresponde a: la formulación de la experiencia piloto de la Estrategia para el desarrollo personal de los maestros del Distrito – Ser maestro desde las dimensiones de cualificación e innovación; selección y contratación del equipo de trabajo;  formulación de la ruta metodológica y operativa para llevar a cabo la experiencia piloto; la definición de los programas y actividades a ofertar en el marco de la estrategia, así como la programación de cada una de ellas.  
Asimismo, se definieron los términos de la convocatoria de la oferta de programas y actividades dirigidas a docentes, directivos docentes y orientadores a realizarse entre los meses de febrero a mayo; la publicación de la convocatoria en la página web y redes sociales institucionales, y el envío de la misma mediante correo electrónico a la lista de contactos registrados en las bases de datos de la Subdirección Académica del IDEP.
En cuanto al desarrollo de las actividades de la oferta, a la fecha se han realizado ocho sesiones del programa Metáforas en movimiento con los Grupos 1 y 2, cuatro con cada grupo; y dos sesiones del Seminario – Taller - Reunión de reflexión: Cuerpo, educación y desarrollo humano. 
Finalmente, se realizó la revisión y definición del corpus documental para llevar el cabo la sistematización de la experiencia piloto; así como la elaboración de los formatos, guías, protocolos y mecanismos de registro para su seguimiento, evaluación y sistematización. 
</t>
    </r>
    <r>
      <rPr>
        <b/>
        <sz val="9"/>
        <color indexed="8"/>
        <rFont val="Calibri"/>
        <family val="2"/>
      </rPr>
      <t>SEGUNDO TRIMESTRE:</t>
    </r>
    <r>
      <rPr>
        <sz val="9"/>
        <color indexed="8"/>
        <rFont val="Calibri"/>
        <family val="2"/>
      </rPr>
      <t xml:space="preserve"> Formulación de la estrategia de desarrollo personal de los docentes “Ser Maestro”: Objetivo del estudio en la vigencia 2018 Pilotar  la Estrategia para el desarrollo personal de los maestros del Distrito – Ser maestro.
Se destacan los siguientes logros del estudio:
- Se realizaron dos convocatorias, la primera denominada "Alma maestra - Ser - Cuerpo docente", en la cual se desarrollaron 3 actividades entre programas, seminarios y talleres; en la segunda, denominada “Talleres de conciencia y sentido”, se desarrollaron ocho talleres cada uno con dos sesiones.
- Participación de 297 docentes, 37 directivos docentes y 19 (Investigadores, profesionales SED e IDEP, docentes universitarios)en las diferentes actividades de la estrategia, en el primer semestre del año.
- Diseño de los formatos, guías, protocolos y mecanismos de registro para realizar el seguimiento, evaluación y sistematización de la experiencia; y se revisó y definió el corpus documental para lleva a cabo su sistematización.  
- Elaboración de los documentos que dan cuenta de la primera parte de la implementación, evaluación y sistematización de la experiencia piloto de la estrategia para el desarrollo personal de los docentes del Distrito – Ser Maestro, desde los ejes de cualificación e innovación; y se realizó el taller de socialización con los maestros y orientadores (talleristas) participantes.
</t>
    </r>
    <r>
      <rPr>
        <b/>
        <sz val="9"/>
        <color indexed="8"/>
        <rFont val="Calibri"/>
        <family val="2"/>
      </rPr>
      <t>TERCER TRIMESTRE:</t>
    </r>
    <r>
      <rPr>
        <sz val="9"/>
        <color indexed="8"/>
        <rFont val="Calibri"/>
        <family val="2"/>
      </rPr>
      <t xml:space="preserve"> Definición de la hoja de ruta metodológica y operativa para llevar a cabo la segunda etapa de la experiencia piloto; 
Publicación en la página web y redes sociales del IDEP, seis convocatorias para: 1) El Programa Metáforas en Movimiento, 2) la sesión inaugural, seminario: educación, bienestar y desarrollo humano: SER maestro en proceso de cambio, 3) los de talleres de conciencia y sentido: explorando el paisaje interior en la vida del maestro.  
Se realizó la primera sesión seminario educación, bienestar y desarrollo humano: Autoconciencia a través del movimiento. Método Feldenkrais,  los talleres de conciencia y sentido: el cuerpo una memoria para la transformación, y la segunda sesión seminario EByD: Mindfulness es presencia atenta. A la fecha se cuenta con 492 personas registradas y con la participación de aproximadamente 250 maestros.</t>
    </r>
  </si>
  <si>
    <r>
      <rPr>
        <b/>
        <sz val="9"/>
        <color indexed="8"/>
        <rFont val="Calibri"/>
        <family val="2"/>
      </rPr>
      <t>TERCER TRIMESTRE:</t>
    </r>
    <r>
      <rPr>
        <sz val="9"/>
        <color indexed="8"/>
        <rFont val="Calibri"/>
        <family val="2"/>
      </rPr>
      <t xml:space="preserve"> Investigación e innovación: Un marco de referencia para el Premio a la Investigación e Innovación Educativa 
A la fecha, cuenta con los siguientes logros: 
Se elaboró el documento con el Meta-análisis en torno a los conceptos de investigación, innovación y experiencia pedagógica demostrativa, basado en la producción del IDEP, la Secretaria de Educación del Distrito  y algunos autores contemporáneos.
Definición de cada una de las categorías del Premio, así como de los criterios de evaluación de las propuestas y los instrumentos para cada una de las fases del proceso de evaluación.
Se realizó inscripción y desarrollo de  los Talleres de “Escritura de textos académicos” en los niveles inicial, Intermedio y avanzado con la participación final de 75 docentes.
En la inscripción a la XII versión del Premio a la Investigación e innovación Educativa se  registraron 134 propuestas, 83 de ellas en la modalidad de innovación y 49 en la de investigación. 
Se habilitaron 112 propuestas, 73 en la modalidad de innovación y 39 en la de investigación, esto es el 83,59% de las inscritas, las cuales están en proceso de  evaluación.</t>
    </r>
  </si>
  <si>
    <r>
      <rPr>
        <b/>
        <sz val="9"/>
        <color indexed="8"/>
        <rFont val="Calibri"/>
        <family val="2"/>
      </rPr>
      <t>TERCER TRIMESTRE:</t>
    </r>
    <r>
      <rPr>
        <sz val="9"/>
        <color indexed="8"/>
        <rFont val="Calibri"/>
        <family val="2"/>
      </rPr>
      <t xml:space="preserve"> Estudio sobre la  operacionalización del programa de pensamiento crítico en el Centro de innovación Casa Campín:
A la fecha, cuenta con los siguientes logros: 
Se realizó un análisis documental de los lineamientos de Política de la Secretaria de Educación del Distrito, Plan Sectorial de Educación, el documento del Sistema Distrital de Innovación y los avances sobre la propuesta de transformación del Centro de Documentación. Adicionalmente, se avanzó en los lineamientos generales de la propuesta de un modelo de gestión del conocimiento pedagógico en el Centro de Innovación.
</t>
    </r>
  </si>
  <si>
    <r>
      <rPr>
        <b/>
        <sz val="9"/>
        <color indexed="8"/>
        <rFont val="Calibri"/>
        <family val="2"/>
      </rPr>
      <t xml:space="preserve">PRIMER TRIMESTRE: </t>
    </r>
    <r>
      <rPr>
        <sz val="9"/>
        <color indexed="8"/>
        <rFont val="Calibri"/>
        <family val="2"/>
      </rPr>
      <t xml:space="preserve">Se encuentra en proceso de actualización el mapa de riesgos del proceso en concordancia con los lineamiento de transparencia Bogotá, a corte de abril se hará seguimiento sobre dichos controles y riesgos en el mapa actualizado
</t>
    </r>
    <r>
      <rPr>
        <b/>
        <sz val="9"/>
        <color indexed="8"/>
        <rFont val="Calibri"/>
        <family val="2"/>
      </rPr>
      <t xml:space="preserve">SEGUNDO TRIMESTRE: </t>
    </r>
    <r>
      <rPr>
        <sz val="9"/>
        <color indexed="8"/>
        <rFont val="Calibri"/>
        <family val="2"/>
      </rPr>
      <t xml:space="preserve">Se actualizó el mapa del proceso.
</t>
    </r>
    <r>
      <rPr>
        <b/>
        <sz val="9"/>
        <color indexed="8"/>
        <rFont val="Calibri"/>
        <family val="2"/>
      </rPr>
      <t>TERCER TRIMESTRE:</t>
    </r>
    <r>
      <rPr>
        <sz val="9"/>
        <color indexed="8"/>
        <rFont val="Calibri"/>
        <family val="2"/>
      </rPr>
      <t xml:space="preserve">  Esta actividad ya se cumplió en  su totalidad 100% en el segundo trimestre. En el tercer trimestre se hizo el seguimiento al mapa de riesgos.</t>
    </r>
  </si>
  <si>
    <r>
      <rPr>
        <b/>
        <sz val="9"/>
        <rFont val="Calibri"/>
        <family val="2"/>
      </rPr>
      <t xml:space="preserve">PRIMER TRIMESTRE: </t>
    </r>
    <r>
      <rPr>
        <sz val="9"/>
        <rFont val="Calibri"/>
        <family val="2"/>
      </rPr>
      <t xml:space="preserve">El PGD ( Programa de Gestiòn Documental ) Fua aprobado El 20 de marzo en comité Interno de Archivo  y se  publica el 26 de marzo en el SIG.
</t>
    </r>
    <r>
      <rPr>
        <b/>
        <sz val="9"/>
        <rFont val="Calibri"/>
        <family val="2"/>
      </rPr>
      <t xml:space="preserve">SEGUNDO TRIMESTRE: </t>
    </r>
    <r>
      <rPr>
        <sz val="9"/>
        <rFont val="Calibri"/>
        <family val="2"/>
      </rPr>
      <t xml:space="preserve">Esta actividad ya se ejecutó en el primer trimestre.
</t>
    </r>
    <r>
      <rPr>
        <b/>
        <sz val="9"/>
        <rFont val="Calibri"/>
        <family val="2"/>
      </rPr>
      <t xml:space="preserve">TERCER TRIMESTRE: </t>
    </r>
    <r>
      <rPr>
        <sz val="9"/>
        <rFont val="Calibri"/>
        <family val="2"/>
      </rPr>
      <t>Por solicitud del Archivo  de bogota y en cumplimiento a la Estrategia IGA+10 el Programa de gestion documental se actualizo. debe pasar nuevamente por el comite internode Archivo para su aprobacion.</t>
    </r>
  </si>
  <si>
    <r>
      <rPr>
        <b/>
        <sz val="9"/>
        <color indexed="8"/>
        <rFont val="Calibri"/>
        <family val="2"/>
      </rPr>
      <t xml:space="preserve">PRIMER TRIMESTRE: </t>
    </r>
    <r>
      <rPr>
        <sz val="9"/>
        <color indexed="8"/>
        <rFont val="Calibri"/>
        <family val="2"/>
      </rPr>
      <t xml:space="preserve">Esta actividad se ejecutara a partir del segundo trimestre. 
</t>
    </r>
    <r>
      <rPr>
        <b/>
        <sz val="9"/>
        <color indexed="8"/>
        <rFont val="Calibri"/>
        <family val="2"/>
      </rPr>
      <t>SEGUNDO TRIMESTRE:</t>
    </r>
    <r>
      <rPr>
        <sz val="9"/>
        <color indexed="8"/>
        <rFont val="Calibri"/>
        <family val="2"/>
      </rPr>
      <t xml:space="preserve">  Se realizo seguimientoal cronograma del PGD
</t>
    </r>
    <r>
      <rPr>
        <b/>
        <sz val="9"/>
        <color indexed="8"/>
        <rFont val="Calibri"/>
        <family val="2"/>
      </rPr>
      <t>TERCER TRIMESTRE:</t>
    </r>
    <r>
      <rPr>
        <sz val="9"/>
        <color indexed="8"/>
        <rFont val="Calibri"/>
        <family val="2"/>
      </rPr>
      <t xml:space="preserve">  Se realizo seguimientoal cronograma del PGD</t>
    </r>
  </si>
  <si>
    <r>
      <rPr>
        <b/>
        <sz val="9"/>
        <color indexed="8"/>
        <rFont val="Calibri"/>
        <family val="2"/>
      </rPr>
      <t xml:space="preserve">PRIMER TRIMESTRE:  </t>
    </r>
    <r>
      <rPr>
        <sz val="9"/>
        <color indexed="8"/>
        <rFont val="Calibri"/>
        <family val="2"/>
      </rPr>
      <t xml:space="preserve">Esta actividad se ejecutara  el segundo trimestre. 
</t>
    </r>
    <r>
      <rPr>
        <b/>
        <sz val="9"/>
        <color indexed="8"/>
        <rFont val="Calibri"/>
        <family val="2"/>
      </rPr>
      <t xml:space="preserve">SEGUNDO TRIMESTRE:  </t>
    </r>
    <r>
      <rPr>
        <sz val="9"/>
        <color indexed="8"/>
        <rFont val="Calibri"/>
        <family val="2"/>
      </rPr>
      <t xml:space="preserve">El documento  se encuentra en construccion. 
</t>
    </r>
    <r>
      <rPr>
        <b/>
        <sz val="9"/>
        <color indexed="8"/>
        <rFont val="Calibri"/>
        <family val="2"/>
      </rPr>
      <t>TERCER TRIMESTRE:</t>
    </r>
    <r>
      <rPr>
        <sz val="9"/>
        <color indexed="8"/>
        <rFont val="Calibri"/>
        <family val="2"/>
      </rPr>
      <t xml:space="preserve"> Este  documento fue aprobado por el comite interno de archivos en 2016 . se actualizo y se publico el  30 de julio de 2018 en el sistema integrado de gestion del instituto. </t>
    </r>
  </si>
  <si>
    <r>
      <rPr>
        <b/>
        <sz val="9"/>
        <color indexed="8"/>
        <rFont val="Calibri"/>
        <family val="2"/>
      </rPr>
      <t xml:space="preserve">PRIMER TRIMESTRE:  </t>
    </r>
    <r>
      <rPr>
        <sz val="9"/>
        <color indexed="8"/>
        <rFont val="Calibri"/>
        <family val="2"/>
      </rPr>
      <t xml:space="preserve">Esta actividad se ejecutara  el tercer trimestre. 
</t>
    </r>
    <r>
      <rPr>
        <b/>
        <sz val="9"/>
        <color indexed="8"/>
        <rFont val="Calibri"/>
        <family val="2"/>
      </rPr>
      <t xml:space="preserve">SEGUNDO TRIMESTRE:  </t>
    </r>
    <r>
      <rPr>
        <sz val="9"/>
        <color indexed="8"/>
        <rFont val="Calibri"/>
        <family val="2"/>
      </rPr>
      <t xml:space="preserve">El documento  se encuentra en construccion. 
</t>
    </r>
    <r>
      <rPr>
        <b/>
        <sz val="9"/>
        <color indexed="8"/>
        <rFont val="Calibri"/>
        <family val="2"/>
      </rPr>
      <t xml:space="preserve">TERCER TRIMESTRE: </t>
    </r>
    <r>
      <rPr>
        <sz val="9"/>
        <color indexed="8"/>
        <rFont val="Calibri"/>
        <family val="2"/>
      </rPr>
      <t>Debido a que el documento se aprobó en el mes de julio, no se alcanzó a hacer el seguimiento a las actividades del PINAR completo. Las actiividades faltantes se realizarán en el cuarto trimestre.</t>
    </r>
  </si>
  <si>
    <r>
      <rPr>
        <b/>
        <sz val="9"/>
        <color indexed="8"/>
        <rFont val="Calibri"/>
        <family val="2"/>
      </rPr>
      <t xml:space="preserve">PRIMER TRIMESTRE:  </t>
    </r>
    <r>
      <rPr>
        <sz val="9"/>
        <color indexed="8"/>
        <rFont val="Calibri"/>
        <family val="2"/>
      </rPr>
      <t xml:space="preserve">Esta actividad se ejecutara  el tercer trimestre. 
</t>
    </r>
    <r>
      <rPr>
        <b/>
        <sz val="9"/>
        <color indexed="8"/>
        <rFont val="Calibri"/>
        <family val="2"/>
      </rPr>
      <t xml:space="preserve">SEGUNDO TRIMESTRE:  </t>
    </r>
    <r>
      <rPr>
        <sz val="9"/>
        <color indexed="8"/>
        <rFont val="Calibri"/>
        <family val="2"/>
      </rPr>
      <t xml:space="preserve">Esta actividad se ejecutara  el tercer trimestre. 
</t>
    </r>
    <r>
      <rPr>
        <b/>
        <sz val="9"/>
        <color indexed="8"/>
        <rFont val="Calibri"/>
        <family val="2"/>
      </rPr>
      <t xml:space="preserve">TERCER TRIMESTRE: </t>
    </r>
    <r>
      <rPr>
        <sz val="9"/>
        <color indexed="8"/>
        <rFont val="Calibri"/>
        <family val="2"/>
      </rPr>
      <t xml:space="preserve"> En el mes de septiembre se actualizo la caracterizacion del proceso de gestion documental y tres procedimientos,  los cuales se encuentran en  el sistema integrado de gestion .</t>
    </r>
  </si>
  <si>
    <r>
      <rPr>
        <b/>
        <sz val="9"/>
        <rFont val="Calibri"/>
        <family val="2"/>
      </rPr>
      <t xml:space="preserve">PRIMER TRIMESTRE: </t>
    </r>
    <r>
      <rPr>
        <sz val="9"/>
        <rFont val="Calibri"/>
        <family val="2"/>
      </rPr>
      <t>No se ha recibido en la entidad el acuerdo de convalidacion por parte del Consejo Distrital de Archivos de Bogotá</t>
    </r>
    <r>
      <rPr>
        <b/>
        <sz val="9"/>
        <rFont val="Calibri"/>
        <family val="2"/>
      </rPr>
      <t xml:space="preserve">
SEGUNDO TRIMESTRE:</t>
    </r>
    <r>
      <rPr>
        <sz val="9"/>
        <rFont val="Calibri"/>
        <family val="2"/>
      </rPr>
      <t xml:space="preserve"> una vez se recibió comunicación de convalidación de la TRD Se procedió a realizar el Acto administrativo de adopción e Implantación Resolución 060 de 2018, se publicaron el 19 de junio y a través de  alerta informativa se informo a los funcionarios de la entidad de la convalidación. se entregaron a través de comunicación las TRD a las dependencias. 
</t>
    </r>
    <r>
      <rPr>
        <b/>
        <sz val="9"/>
        <rFont val="Calibri"/>
        <family val="2"/>
      </rPr>
      <t>TERCER TRIMESTRE:</t>
    </r>
    <r>
      <rPr>
        <sz val="9"/>
        <rFont val="Calibri"/>
        <family val="2"/>
      </rPr>
      <t>se elaboro el cronograma  de implemementacion de las TRD . Se realizo  sensibilización a cada dependencia y se programo una semana de acompañamiento a cada una para iniciar la implementación. El 28 de septiembre se programo jornada de verificación a la implementación.</t>
    </r>
  </si>
  <si>
    <r>
      <rPr>
        <b/>
        <sz val="9"/>
        <rFont val="Calibri"/>
        <family val="2"/>
      </rPr>
      <t xml:space="preserve">PRIMER TRIMESTRE: </t>
    </r>
    <r>
      <rPr>
        <sz val="9"/>
        <rFont val="Calibri"/>
        <family val="2"/>
      </rPr>
      <t xml:space="preserve">Se elaboro el sistema integrado de conservación y se incluyo  el plan  de conservación documental como uno de los componentes del sistema Circular 006 de 2014 art.4. se encuentra en revision por parte de los miembros del comiteinterno de Archivo.
</t>
    </r>
    <r>
      <rPr>
        <b/>
        <sz val="9"/>
        <rFont val="Calibri"/>
        <family val="2"/>
      </rPr>
      <t xml:space="preserve">SEGUNDO TRIMESTRE: </t>
    </r>
    <r>
      <rPr>
        <sz val="9"/>
        <rFont val="Calibri"/>
        <family val="2"/>
      </rPr>
      <t xml:space="preserve"> Se elaboro el sistema integrado de conservación y se incluyo  el plan  de conservación documental como uno de los componentes del sistema Circular 006 de 2014 art.4. se encuentra en revision por parte de los miembros del comiteinterno de Archivo
04/07/2018 el Sistema Integrado de Conservacion se publico el 26/06/2018 
</t>
    </r>
    <r>
      <rPr>
        <b/>
        <sz val="9"/>
        <rFont val="Calibri"/>
        <family val="2"/>
      </rPr>
      <t xml:space="preserve">TERCER TRIMESTRE: </t>
    </r>
    <r>
      <rPr>
        <sz val="9"/>
        <rFont val="Calibri"/>
        <family val="2"/>
      </rPr>
      <t xml:space="preserve">se elaboro acto administrativo de Aprobacin del Sistema Integado de conservacion. </t>
    </r>
  </si>
  <si>
    <r>
      <rPr>
        <b/>
        <sz val="9"/>
        <rFont val="Calibri"/>
        <family val="2"/>
      </rPr>
      <t xml:space="preserve">PRIMER TRIMESTRE </t>
    </r>
    <r>
      <rPr>
        <sz val="9"/>
        <rFont val="Calibri"/>
        <family val="2"/>
      </rPr>
      <t xml:space="preserve">Se realizo el diagnostico a la  Política de Gestión Documental  
</t>
    </r>
    <r>
      <rPr>
        <b/>
        <sz val="9"/>
        <rFont val="Calibri"/>
        <family val="2"/>
      </rPr>
      <t>SEGUNDO TRIMESTRE:</t>
    </r>
    <r>
      <rPr>
        <sz val="9"/>
        <rFont val="Calibri"/>
        <family val="2"/>
      </rPr>
      <t xml:space="preserve"> Se elaboro el plan de Acion para la politica de Gestion Documental 
</t>
    </r>
    <r>
      <rPr>
        <b/>
        <sz val="9"/>
        <rFont val="Calibri"/>
        <family val="2"/>
      </rPr>
      <t xml:space="preserve">TERCER TRIMESTRE: </t>
    </r>
    <r>
      <rPr>
        <sz val="9"/>
        <rFont val="Calibri"/>
        <family val="2"/>
      </rPr>
      <t xml:space="preserve">se realizo seguimiento al plan de accion de la politica de gestion documental </t>
    </r>
  </si>
  <si>
    <r>
      <rPr>
        <b/>
        <sz val="9"/>
        <rFont val="Calibri"/>
        <family val="2"/>
      </rPr>
      <t xml:space="preserve">PRIMER TRIMESTRE: </t>
    </r>
    <r>
      <rPr>
        <sz val="9"/>
        <rFont val="Calibri"/>
        <family val="2"/>
      </rPr>
      <t xml:space="preserve">El seguimiento de esta Actividad se realizara en el Segundo, Tercer y Cuarto Trimestre. 
</t>
    </r>
    <r>
      <rPr>
        <b/>
        <sz val="9"/>
        <rFont val="Calibri"/>
        <family val="2"/>
      </rPr>
      <t xml:space="preserve">SEGUNDO TRIMESTRE: </t>
    </r>
    <r>
      <rPr>
        <sz val="9"/>
        <rFont val="Calibri"/>
        <family val="2"/>
      </rPr>
      <t xml:space="preserve">Se realizó el seguimiento a Plan Anticorrupción y Atencion al Ciudadano " Ley  1474 de 2011  Art 73 .
</t>
    </r>
    <r>
      <rPr>
        <b/>
        <sz val="9"/>
        <rFont val="Calibri"/>
        <family val="2"/>
      </rPr>
      <t>TERCER TRIMESTRE:</t>
    </r>
    <r>
      <rPr>
        <sz val="9"/>
        <rFont val="Calibri"/>
        <family val="2"/>
      </rPr>
      <t xml:space="preserve"> Se realizó el seguimiento a Plan Anticorrupción y Atencion al Ciudadano " Ley  1474 de 2011  Art 73 .</t>
    </r>
  </si>
  <si>
    <r>
      <rPr>
        <b/>
        <sz val="9"/>
        <rFont val="Calibri"/>
        <family val="2"/>
      </rPr>
      <t xml:space="preserve">PRIMER TRIMESTRE: </t>
    </r>
    <r>
      <rPr>
        <sz val="9"/>
        <rFont val="Calibri"/>
        <family val="2"/>
      </rPr>
      <t xml:space="preserve">El seguimiento a  Riesgos se realizará en las siguientes fechas: Mayo, Septiembre, Diciembre, lo anterior debido a que su seguimiento se reporta Cuatrimestralmente. Por lo tanto el avance de la información se realizará en el (Segundo, Tercer y Cuarto) trimestre de la vigencia actual. 
</t>
    </r>
    <r>
      <rPr>
        <b/>
        <sz val="9"/>
        <rFont val="Calibri"/>
        <family val="2"/>
      </rPr>
      <t xml:space="preserve">SEGUNDO TRIMESTRE: </t>
    </r>
    <r>
      <rPr>
        <sz val="9"/>
        <rFont val="Calibri"/>
        <family val="2"/>
      </rPr>
      <t xml:space="preserve">Se realizó seguimiento al mapa de riesgos y no se materializó ninguno de los riesgos identificados.
</t>
    </r>
    <r>
      <rPr>
        <b/>
        <sz val="9"/>
        <rFont val="Calibri"/>
        <family val="2"/>
      </rPr>
      <t>TERCER TRIMESTRE:</t>
    </r>
    <r>
      <rPr>
        <sz val="9"/>
        <rFont val="Calibri"/>
        <family val="2"/>
      </rPr>
      <t>se realizo seguimiento al mapa de Riesgos del segundo cuatrimestre de 2018 en el mes de Septiembre.</t>
    </r>
  </si>
  <si>
    <r>
      <rPr>
        <b/>
        <sz val="9"/>
        <rFont val="Calibri"/>
        <family val="2"/>
      </rPr>
      <t>PRIMER TRIMESTRE:</t>
    </r>
    <r>
      <rPr>
        <sz val="9"/>
        <rFont val="Calibri"/>
        <family val="2"/>
      </rPr>
      <t xml:space="preserve"> Se realizo seguimiento al plan de mejora del Proceso , enviado mediante correo Institucional a la OAP. 
</t>
    </r>
    <r>
      <rPr>
        <b/>
        <sz val="9"/>
        <rFont val="Calibri"/>
        <family val="2"/>
      </rPr>
      <t xml:space="preserve">SEGUNDO TRIMESTRE: </t>
    </r>
    <r>
      <rPr>
        <sz val="9"/>
        <rFont val="Calibri"/>
        <family val="2"/>
      </rPr>
      <t xml:space="preserve">Se realizo seguimiento al plan de mejora del Proceso , enviado mediante correo Institucional a la OAP. 
</t>
    </r>
    <r>
      <rPr>
        <b/>
        <sz val="9"/>
        <rFont val="Calibri"/>
        <family val="2"/>
      </rPr>
      <t xml:space="preserve">TERCER TRIMESTRE: </t>
    </r>
    <r>
      <rPr>
        <sz val="9"/>
        <rFont val="Calibri"/>
        <family val="2"/>
      </rPr>
      <t xml:space="preserve">se realizo seguimiento al plan de mejora del Proceso , enviado mediante correo Institucional a la OAP. </t>
    </r>
  </si>
  <si>
    <r>
      <rPr>
        <b/>
        <sz val="9"/>
        <rFont val="Calibri"/>
        <family val="2"/>
      </rPr>
      <t>PRIMER TRIMESTRE:</t>
    </r>
    <r>
      <rPr>
        <sz val="9"/>
        <rFont val="Calibri"/>
        <family val="2"/>
      </rPr>
      <t xml:space="preserve"> Se realizo seguimiento a los indicadores del Proceso, enviado mediante correo Institucional a la OAP. 
</t>
    </r>
    <r>
      <rPr>
        <b/>
        <sz val="9"/>
        <rFont val="Calibri"/>
        <family val="2"/>
      </rPr>
      <t xml:space="preserve">SEGUNDO TRIMESTRE: </t>
    </r>
    <r>
      <rPr>
        <sz val="9"/>
        <rFont val="Calibri"/>
        <family val="2"/>
      </rPr>
      <t xml:space="preserve">Se realizo seguimiento a los indicadores del Proceso, enviado mediante correo Institucional a la OAP. 
</t>
    </r>
    <r>
      <rPr>
        <b/>
        <sz val="9"/>
        <rFont val="Calibri"/>
        <family val="2"/>
      </rPr>
      <t>TERCER TRIMESTRE:</t>
    </r>
    <r>
      <rPr>
        <sz val="9"/>
        <rFont val="Calibri"/>
        <family val="2"/>
      </rPr>
      <t xml:space="preserve"> Se realizo seguimiento a los indicadores del Proceso, enviado mediante correo Institucional a la OAP. </t>
    </r>
  </si>
  <si>
    <r>
      <rPr>
        <b/>
        <sz val="9"/>
        <rFont val="Calibri"/>
        <family val="2"/>
      </rPr>
      <t xml:space="preserve">PRIMER TRIMESTRE: </t>
    </r>
    <r>
      <rPr>
        <sz val="9"/>
        <rFont val="Calibri"/>
        <family val="2"/>
      </rPr>
      <t xml:space="preserve">Se actualizo el Progrma de Gestion Documental, el cual fue aprobado mediante acta de Comité de Archivo Nº 1 de 2018 del 20 de Marzo.
</t>
    </r>
    <r>
      <rPr>
        <b/>
        <sz val="9"/>
        <rFont val="Calibri"/>
        <family val="2"/>
      </rPr>
      <t xml:space="preserve">SEGUNDO TRIMESTRE: </t>
    </r>
    <r>
      <rPr>
        <sz val="9"/>
        <rFont val="Calibri"/>
        <family val="2"/>
      </rPr>
      <t xml:space="preserve">se realizo seguimiento a la matriz 1712 y se actualizo
</t>
    </r>
    <r>
      <rPr>
        <b/>
        <sz val="9"/>
        <rFont val="Calibri"/>
        <family val="2"/>
      </rPr>
      <t xml:space="preserve">TERCER TRIMESTRE: </t>
    </r>
    <r>
      <rPr>
        <sz val="9"/>
        <rFont val="Calibri"/>
        <family val="2"/>
      </rPr>
      <t xml:space="preserve"> se realizo seguimiento a la ley 1712  el 27 de julio de 2018 se actualizaron los instrumentos de gestión publica de información  y se adoptaron mediante resolución No. 079 del 27 de julio.</t>
    </r>
  </si>
  <si>
    <r>
      <rPr>
        <b/>
        <sz val="9"/>
        <rFont val="Calibri"/>
        <family val="2"/>
      </rPr>
      <t xml:space="preserve">PRIMER TRIMESTRE: </t>
    </r>
    <r>
      <rPr>
        <sz val="9"/>
        <rFont val="Calibri"/>
        <family val="2"/>
      </rPr>
      <t xml:space="preserve">En el primer trimestre del año 2017, la Oficina Asesora Jurídica atendio en totalidad 70 solicitudes de contratación, cumpliendo así con todos los requerimientos solicitados por las demás dependencias de la entidad.
</t>
    </r>
    <r>
      <rPr>
        <b/>
        <sz val="9"/>
        <rFont val="Calibri"/>
        <family val="2"/>
      </rPr>
      <t xml:space="preserve">SEGUNDO TRIMESTRE: </t>
    </r>
    <r>
      <rPr>
        <sz val="9"/>
        <rFont val="Calibri"/>
        <family val="2"/>
      </rPr>
      <t xml:space="preserve">En el segundo trimestre del año 2018, la Oficina Asesora Jurídica atendió en totalidad 8 solicitudes de contratación, cumpliendo así con todos los requerimientos solicitados por las demás dependencias de la entidad y lo planeado en el plan de adquisiciones.
</t>
    </r>
    <r>
      <rPr>
        <b/>
        <sz val="9"/>
        <rFont val="Calibri"/>
        <family val="2"/>
      </rPr>
      <t xml:space="preserve">TERCER TRIMESTRE: </t>
    </r>
    <r>
      <rPr>
        <sz val="9"/>
        <rFont val="Calibri"/>
        <family val="2"/>
      </rPr>
      <t>En el tercer trimestre del año 2018, la Oficina Asesora Jurídica atendió en totalidad 43 solicitudes de contratación, cumpliendo así con todos los requerimientos solicitados por las demás dependencias de la entidad y lo planeado en el plan de adquisiciones.</t>
    </r>
  </si>
  <si>
    <r>
      <rPr>
        <b/>
        <sz val="9"/>
        <color indexed="8"/>
        <rFont val="Calibri"/>
        <family val="2"/>
      </rPr>
      <t xml:space="preserve">PRIMER TRIMESTRE: </t>
    </r>
    <r>
      <rPr>
        <sz val="9"/>
        <color indexed="8"/>
        <rFont val="Calibri"/>
        <family val="2"/>
      </rPr>
      <t xml:space="preserve">En el  primer trimestre del año 2017, la Oficina Asesora Jurídica celebró 3 comités de contratación, cumpliendo con el cronograma establecido asi:
</t>
    </r>
    <r>
      <rPr>
        <b/>
        <sz val="9"/>
        <color indexed="8"/>
        <rFont val="Calibri"/>
        <family val="2"/>
      </rPr>
      <t>Enero</t>
    </r>
    <r>
      <rPr>
        <b/>
        <sz val="9"/>
        <rFont val="Calibri"/>
        <family val="2"/>
      </rPr>
      <t>:</t>
    </r>
    <r>
      <rPr>
        <sz val="9"/>
        <rFont val="Calibri"/>
        <family val="2"/>
      </rPr>
      <t xml:space="preserve"> Acta No. 01 de fecha 10 de enero de 2018.
</t>
    </r>
    <r>
      <rPr>
        <b/>
        <sz val="9"/>
        <rFont val="Calibri"/>
        <family val="2"/>
      </rPr>
      <t>Febrero:</t>
    </r>
    <r>
      <rPr>
        <sz val="9"/>
        <rFont val="Calibri"/>
        <family val="2"/>
      </rPr>
      <t xml:space="preserve"> Acta No. 02  de fecha 05 de febrero de 2018.
</t>
    </r>
    <r>
      <rPr>
        <b/>
        <sz val="9"/>
        <rFont val="Calibri"/>
        <family val="2"/>
      </rPr>
      <t>Marzo:</t>
    </r>
    <r>
      <rPr>
        <sz val="9"/>
        <rFont val="Calibri"/>
        <family val="2"/>
      </rPr>
      <t xml:space="preserve"> Acta No. 03 de fecha</t>
    </r>
    <r>
      <rPr>
        <b/>
        <sz val="9"/>
        <rFont val="Calibri"/>
        <family val="2"/>
      </rPr>
      <t xml:space="preserve"> </t>
    </r>
    <r>
      <rPr>
        <sz val="9"/>
        <rFont val="Calibri"/>
        <family val="2"/>
      </rPr>
      <t xml:space="preserve">06 de marzo de 2018.
</t>
    </r>
    <r>
      <rPr>
        <b/>
        <sz val="9"/>
        <rFont val="Calibri"/>
        <family val="2"/>
      </rPr>
      <t xml:space="preserve">SEGUNDO TRIMESTRE: </t>
    </r>
    <r>
      <rPr>
        <sz val="9"/>
        <rFont val="Calibri"/>
        <family val="2"/>
      </rPr>
      <t xml:space="preserve">En el  segundo trimestre del año 2018, la Oficina Asesora Jurídica celebró 3 comités de contratación, cumpliendo con el cronograma establecido asi:
</t>
    </r>
    <r>
      <rPr>
        <b/>
        <sz val="9"/>
        <rFont val="Calibri"/>
        <family val="2"/>
      </rPr>
      <t>Abril:</t>
    </r>
    <r>
      <rPr>
        <sz val="9"/>
        <rFont val="Calibri"/>
        <family val="2"/>
      </rPr>
      <t xml:space="preserve"> Acta No. 04 de fecha 10 de abril de 2018.
</t>
    </r>
    <r>
      <rPr>
        <b/>
        <sz val="9"/>
        <rFont val="Calibri"/>
        <family val="2"/>
      </rPr>
      <t>Mayo:</t>
    </r>
    <r>
      <rPr>
        <sz val="9"/>
        <rFont val="Calibri"/>
        <family val="2"/>
      </rPr>
      <t xml:space="preserve"> Acta No. 05  de fecha 09 de mayo de 2018.
</t>
    </r>
    <r>
      <rPr>
        <b/>
        <sz val="9"/>
        <rFont val="Calibri"/>
        <family val="2"/>
      </rPr>
      <t>Junio:</t>
    </r>
    <r>
      <rPr>
        <sz val="9"/>
        <rFont val="Calibri"/>
        <family val="2"/>
      </rPr>
      <t xml:space="preserve"> Acta No. 06 de fecha 12 de junio de 2018.
</t>
    </r>
    <r>
      <rPr>
        <b/>
        <sz val="9"/>
        <rFont val="Calibri"/>
        <family val="2"/>
      </rPr>
      <t xml:space="preserve">
TERCER TRIMESTRE</t>
    </r>
    <r>
      <rPr>
        <sz val="9"/>
        <rFont val="Calibri"/>
        <family val="2"/>
      </rPr>
      <t xml:space="preserve">: En el  tercer trimestre del año 2018, la Oficina Asesora Jurídica celebró 3 comités de contratación, cumpliendo con el cronograma establecido asi:
</t>
    </r>
    <r>
      <rPr>
        <b/>
        <sz val="9"/>
        <rFont val="Calibri"/>
        <family val="2"/>
      </rPr>
      <t>Julio:</t>
    </r>
    <r>
      <rPr>
        <sz val="9"/>
        <rFont val="Calibri"/>
        <family val="2"/>
      </rPr>
      <t xml:space="preserve"> Acta No. 07 de fecha 03 de julio de 2018.
</t>
    </r>
    <r>
      <rPr>
        <b/>
        <sz val="9"/>
        <rFont val="Calibri"/>
        <family val="2"/>
      </rPr>
      <t>Agosto:</t>
    </r>
    <r>
      <rPr>
        <sz val="9"/>
        <rFont val="Calibri"/>
        <family val="2"/>
      </rPr>
      <t xml:space="preserve"> Acta No. 08  de fecha 13 de agosto de 2018.
</t>
    </r>
    <r>
      <rPr>
        <b/>
        <sz val="9"/>
        <rFont val="Calibri"/>
        <family val="2"/>
      </rPr>
      <t xml:space="preserve">Septiembre: </t>
    </r>
    <r>
      <rPr>
        <sz val="9"/>
        <rFont val="Calibri"/>
        <family val="2"/>
      </rPr>
      <t>Acta No. 09 de fecha 10 de septiembre de 2018.</t>
    </r>
  </si>
  <si>
    <r>
      <rPr>
        <b/>
        <sz val="9"/>
        <color indexed="8"/>
        <rFont val="Calibri"/>
        <family val="2"/>
      </rPr>
      <t xml:space="preserve">PRIMER TRIMESTRE: </t>
    </r>
    <r>
      <rPr>
        <sz val="9"/>
        <color indexed="8"/>
        <rFont val="Calibri"/>
        <family val="2"/>
      </rPr>
      <t xml:space="preserve">Para el primer trimestre del año 2018, la Oficina Asesora Jurídica no establecio en su cronograma de actividades la modificación de los procedimientos de la Gestión Contractual, las modificaciones para dichos procedimientos se encuentran programadas para el segundo y tercer trimestre de la presente vigencia.
</t>
    </r>
    <r>
      <rPr>
        <b/>
        <sz val="9"/>
        <color indexed="8"/>
        <rFont val="Calibri"/>
        <family val="2"/>
      </rPr>
      <t xml:space="preserve">SEGUNDO TRIMESTRE: </t>
    </r>
    <r>
      <rPr>
        <sz val="9"/>
        <color indexed="8"/>
        <rFont val="Calibri"/>
        <family val="2"/>
      </rPr>
      <t xml:space="preserve">Se actualizan los siguientes documentos pertenecientes al proceso de la Gestión Contractual, cumpliendo así con el avance  establecido para el II trimestre del año.
CR-GC-08-01 - Caracterización Gestión Contractual 
PRO-GC-08-01 - Supervisión e Interventoría
PRO-GC-08-20 - Selección por mínima cuantía
PRO-GC-08-21 - Compras a tráves del Portal del Estado Colombiano.
</t>
    </r>
    <r>
      <rPr>
        <b/>
        <sz val="9"/>
        <color indexed="8"/>
        <rFont val="Calibri"/>
        <family val="2"/>
      </rPr>
      <t>TERCER TRIMESTRE:</t>
    </r>
    <r>
      <rPr>
        <sz val="9"/>
        <color indexed="8"/>
        <rFont val="Calibri"/>
        <family val="2"/>
      </rPr>
      <t xml:space="preserve"> Se actualizan los siguientes documentos pertenecientes al proceso de la Gestión Contractual, cumpliendo así con el avance  establecido para el III trimestre del año y el cronograma y la meta planteada para el año 2018. Es de anotar que los procedimientos se ajustan en la medida que la entidad adopto la pltaforma transaccional de SECOP II para adelantar sus procesos de contratación.
PRO-GC-08-09 - Selección por Contratación Directa
PRO-GC-08-17 - Selección Licitación Pública.
PRO -GC-08-18 - Selección Concurso de Méritos
PRO-GC-08-19 - Selección Abreviada
</t>
    </r>
  </si>
  <si>
    <r>
      <rPr>
        <b/>
        <sz val="9"/>
        <color indexed="8"/>
        <rFont val="Calibri"/>
        <family val="2"/>
      </rPr>
      <t xml:space="preserve">PRIMER TRIMESTRE: </t>
    </r>
    <r>
      <rPr>
        <sz val="9"/>
        <color indexed="8"/>
        <rFont val="Calibri"/>
        <family val="2"/>
      </rPr>
      <t xml:space="preserve">En el primer trimestre del año 2018, la Oficina Asesora Jurídica celebró 6 comités de conciliación, cumpliendo con el cronograma establecido asi:
</t>
    </r>
    <r>
      <rPr>
        <b/>
        <sz val="9"/>
        <rFont val="Calibri"/>
        <family val="2"/>
      </rPr>
      <t>Enero:</t>
    </r>
    <r>
      <rPr>
        <sz val="9"/>
        <rFont val="Calibri"/>
        <family val="2"/>
      </rPr>
      <t xml:space="preserve"> Acta No. 01 del 10 de enero de 2018 y Acta No. 02 del 31 enero de 2018. 
</t>
    </r>
    <r>
      <rPr>
        <b/>
        <sz val="9"/>
        <rFont val="Calibri"/>
        <family val="2"/>
      </rPr>
      <t xml:space="preserve">Febrero: </t>
    </r>
    <r>
      <rPr>
        <sz val="9"/>
        <rFont val="Calibri"/>
        <family val="2"/>
      </rPr>
      <t>Acta No. 03 del  05 de febrero de 2018 y Acta No. 04 del 27 de febrero de 2018</t>
    </r>
    <r>
      <rPr>
        <b/>
        <sz val="9"/>
        <rFont val="Calibri"/>
        <family val="2"/>
      </rPr>
      <t xml:space="preserve">
Marzo: </t>
    </r>
    <r>
      <rPr>
        <sz val="9"/>
        <rFont val="Calibri"/>
        <family val="2"/>
      </rPr>
      <t xml:space="preserve">Acta No. 05 del 06 de marzo de 2018 y Acta No. 06 del 20 de marzo de 2018.
</t>
    </r>
    <r>
      <rPr>
        <b/>
        <sz val="9"/>
        <rFont val="Calibri"/>
        <family val="2"/>
      </rPr>
      <t>SEGUNDO TRIMESTRE:</t>
    </r>
    <r>
      <rPr>
        <sz val="9"/>
        <rFont val="Calibri"/>
        <family val="2"/>
      </rPr>
      <t xml:space="preserve">En el segundo trimestre del año 2018, la Oficina Asesora Jurídica celebró 6 comités de conciliación, cumpliendo con el cronograma establecido asi:
</t>
    </r>
    <r>
      <rPr>
        <b/>
        <sz val="9"/>
        <rFont val="Calibri"/>
        <family val="2"/>
      </rPr>
      <t>Abril:</t>
    </r>
    <r>
      <rPr>
        <sz val="9"/>
        <rFont val="Calibri"/>
        <family val="2"/>
      </rPr>
      <t xml:space="preserve"> Acta No. 07 del 10 de Abril de 2018 y Acta No. 08 del 24 de abril de 2018. 
</t>
    </r>
    <r>
      <rPr>
        <b/>
        <sz val="9"/>
        <rFont val="Calibri"/>
        <family val="2"/>
      </rPr>
      <t>Mayo:</t>
    </r>
    <r>
      <rPr>
        <sz val="9"/>
        <rFont val="Calibri"/>
        <family val="2"/>
      </rPr>
      <t xml:space="preserve"> Acta No. 09 del  09 de Mayo de 2018 y Acta No. 10 del 21 de mayo de 2018
</t>
    </r>
    <r>
      <rPr>
        <b/>
        <sz val="9"/>
        <rFont val="Calibri"/>
        <family val="2"/>
      </rPr>
      <t>Junio:</t>
    </r>
    <r>
      <rPr>
        <sz val="9"/>
        <rFont val="Calibri"/>
        <family val="2"/>
      </rPr>
      <t xml:space="preserve"> Acta No. 11 del 13 de junio de 2018 y Acta No. 12 del 25 de junio de 2018.
</t>
    </r>
    <r>
      <rPr>
        <b/>
        <sz val="9"/>
        <rFont val="Calibri"/>
        <family val="2"/>
      </rPr>
      <t xml:space="preserve">
TERCER TRIMESTR</t>
    </r>
    <r>
      <rPr>
        <sz val="9"/>
        <rFont val="Calibri"/>
        <family val="2"/>
      </rPr>
      <t xml:space="preserve">E:En el tercer trimestre del año 2018, la Oficina Asesora Jurídica celebró 6 comités de conciliación, cumpliendo con el cronograma establecido asi:
</t>
    </r>
    <r>
      <rPr>
        <b/>
        <sz val="9"/>
        <rFont val="Calibri"/>
        <family val="2"/>
      </rPr>
      <t>Julio:</t>
    </r>
    <r>
      <rPr>
        <sz val="9"/>
        <rFont val="Calibri"/>
        <family val="2"/>
      </rPr>
      <t xml:space="preserve"> Acta No. 13 del 03 de Julio de 2018 y Acta No. 14 del 16 de julio de 2018. 
</t>
    </r>
    <r>
      <rPr>
        <b/>
        <sz val="9"/>
        <rFont val="Calibri"/>
        <family val="2"/>
      </rPr>
      <t>Agosto:</t>
    </r>
    <r>
      <rPr>
        <sz val="9"/>
        <rFont val="Calibri"/>
        <family val="2"/>
      </rPr>
      <t xml:space="preserve"> Acta No. 15 del 13 de Agosto de 2018 y Acta No. 16 del 27 de Agosto de 2018.
</t>
    </r>
    <r>
      <rPr>
        <b/>
        <sz val="9"/>
        <rFont val="Calibri"/>
        <family val="2"/>
      </rPr>
      <t>Septiembre:</t>
    </r>
    <r>
      <rPr>
        <sz val="9"/>
        <rFont val="Calibri"/>
        <family val="2"/>
      </rPr>
      <t xml:space="preserve"> Acta No. 17 del 10 de septiembre de 2018 y Acta No. 18 del 24 de septiembre de 2018.</t>
    </r>
  </si>
  <si>
    <r>
      <rPr>
        <b/>
        <sz val="9"/>
        <color indexed="8"/>
        <rFont val="Calibri"/>
        <family val="2"/>
      </rPr>
      <t xml:space="preserve">PRIMER TRIMESTRE: </t>
    </r>
    <r>
      <rPr>
        <sz val="9"/>
        <color indexed="8"/>
        <rFont val="Calibri"/>
        <family val="2"/>
      </rPr>
      <t xml:space="preserve">En el primer trimestre del año 2018, la Oficina Asesora Jurídica dió respuesta a 21 derechos de petición, atendiendo así  todas las solicitudes de información allegadas.
</t>
    </r>
    <r>
      <rPr>
        <b/>
        <sz val="9"/>
        <color indexed="8"/>
        <rFont val="Calibri"/>
        <family val="2"/>
      </rPr>
      <t xml:space="preserve">SEGUNDO TRIMESTRE: </t>
    </r>
    <r>
      <rPr>
        <sz val="9"/>
        <color indexed="8"/>
        <rFont val="Calibri"/>
        <family val="2"/>
      </rPr>
      <t xml:space="preserve">En el segundo trimestre del año 2018, la Oficina Asesora Jurídica dió respuesta a 16 derechos de petición, atendiendo así  todas las solicitudes de información allegadas.
</t>
    </r>
    <r>
      <rPr>
        <b/>
        <sz val="9"/>
        <color indexed="8"/>
        <rFont val="Calibri"/>
        <family val="2"/>
      </rPr>
      <t>TERCER TRIMESTRE:</t>
    </r>
    <r>
      <rPr>
        <sz val="9"/>
        <color indexed="8"/>
        <rFont val="Calibri"/>
        <family val="2"/>
      </rPr>
      <t xml:space="preserve"> En el tercer trimestre del año 2018, la Oficina Asesora Jurídica dió respuesta a 37 derechos de petición, atendiendo así  todas las solicitudes de información allegadas, dentro de los plazos legales esatblecidos.</t>
    </r>
  </si>
  <si>
    <r>
      <rPr>
        <b/>
        <sz val="9"/>
        <color indexed="8"/>
        <rFont val="Calibri"/>
        <family val="2"/>
      </rPr>
      <t xml:space="preserve">PRIMER TRIMESTRE: </t>
    </r>
    <r>
      <rPr>
        <sz val="9"/>
        <color indexed="8"/>
        <rFont val="Calibri"/>
        <family val="2"/>
      </rPr>
      <t xml:space="preserve">Impulso al proceso de Maria Magdalena Granes Morales para que la entidad financiera proceda a tramitar la orden judicial de embargo. Contestación Acción de Tutela  No. 2018-00013 interpuesta por parte del Dr. Juan Pablo Ramírez, en contra de la CNSC, vinculado IDEP. Contestación Acción de Tutela  No. 2018-00016 interpuesta por parte de la Señora Gloria Patricia Méndez Bonilla. Presentación de la Denuncia Penal en contra del Sr. Juan Francisco Eduardo Salcedo Reyes. Ampliación de la denuncia penal en contra del Sr. Juan Francisco Salcedo Reyes. Presentación de la solicitud de la prescripción de la sanción impuesta con ocasión de la infracción de tránsito - orden de comparendo a nombre del IDEP.
</t>
    </r>
    <r>
      <rPr>
        <b/>
        <sz val="9"/>
        <color indexed="8"/>
        <rFont val="Calibri"/>
        <family val="2"/>
      </rPr>
      <t xml:space="preserve">SEGUNDO TRIMESTRE: </t>
    </r>
    <r>
      <rPr>
        <sz val="9"/>
        <color indexed="8"/>
        <rFont val="Calibri"/>
        <family val="2"/>
      </rPr>
      <t xml:space="preserve">Se atiende a la solicitud realizada por la Físcalia 201 Seccional de la Unidad de Delitos contra la Administración Pública dentro del proceso penal en contra del Sr. Juan Francisco Salcedo Reyes. Pago y solicitud de desembargo del comparendo No. 1000000002060243 del 24 de marzo de 2012. Presentación a la audiencia de conciliación y la audiencia inicial dentro del proceso No. 11001-3343-2017-00096-00 ETB - IDEP. Asistencia a la audiencia de imputación de cargos el día 12 de abril de 2018 dentro del proceso penal en contra del Sr. Juan Francisco Salcedo Reyes. Presentación de acción de tutela en contra de la Secretaria de Movilidad del Distrito.
</t>
    </r>
    <r>
      <rPr>
        <b/>
        <sz val="9"/>
        <color indexed="8"/>
        <rFont val="Calibri"/>
        <family val="2"/>
      </rPr>
      <t xml:space="preserve">
TERCER TRIMESTRE: </t>
    </r>
    <r>
      <rPr>
        <sz val="9"/>
        <color indexed="8"/>
        <rFont val="Calibri"/>
        <family val="2"/>
      </rPr>
      <t xml:space="preserve">El día 13 de julio se radica solicitud de cumplimiento del fallo de tutela proferido contra la Secretaría de Movilidad. El día 21 de septiembre de 2018 </t>
    </r>
    <r>
      <rPr>
        <b/>
        <sz val="9"/>
        <color indexed="8"/>
        <rFont val="Calibri"/>
        <family val="2"/>
      </rPr>
      <t>s</t>
    </r>
    <r>
      <rPr>
        <sz val="9"/>
        <color indexed="8"/>
        <rFont val="Calibri"/>
        <family val="2"/>
      </rPr>
      <t xml:space="preserve">e realiza la corrección e indexacción sobre el valor apropiado pendiente de restituir por parte del señor Juan Francisco Eduardo Salcedo Reyes a la entidad. El día 16 de agosto de 2018 se brina respuesta a la tutela interpuesta por la señora Maria Angélica Martínez Vergara . El día 10 de septiembre de 2018 asistencia a la audiencia de acusación dentro del proceso penal en contra del señor Juan Francisco Eduardo Salcedo Reyes, dicha audiencia fue aplazada para el día 18 de Octubre de 2018.
El día 13 de julio de 2018 se radica solicitud de cumplimiento del fallo de tutela proferido contra la Secretaría de Movilidad. </t>
    </r>
  </si>
  <si>
    <r>
      <rPr>
        <b/>
        <sz val="9"/>
        <color indexed="8"/>
        <rFont val="Calibri"/>
        <family val="2"/>
      </rPr>
      <t xml:space="preserve">PRIMER TRIMESTRE: </t>
    </r>
    <r>
      <rPr>
        <sz val="9"/>
        <color indexed="8"/>
        <rFont val="Calibri"/>
        <family val="2"/>
      </rPr>
      <t xml:space="preserve">El día 14 de marzo de 2018  se remite el autodiagnóstico correspondiente a la dimensión de defensa jurídica del MIPG, a la Oficina Asesora de Planeación cumpliendo así con lo programado en el primer trimestre para la vigencia 2018.
</t>
    </r>
    <r>
      <rPr>
        <b/>
        <sz val="9"/>
        <color indexed="8"/>
        <rFont val="Calibri"/>
        <family val="2"/>
      </rPr>
      <t xml:space="preserve">SEGUNDO TRIMESTRE: </t>
    </r>
    <r>
      <rPr>
        <sz val="9"/>
        <color indexed="8"/>
        <rFont val="Calibri"/>
        <family val="2"/>
      </rPr>
      <t xml:space="preserve">El día 09 de julio de 2018  se remite el plan de acción del MIPG, a la Oficina Asesora de Planeación cumpliendo así con lo programado para el segundo trimestre de la vigencia 2018.
</t>
    </r>
    <r>
      <rPr>
        <b/>
        <sz val="9"/>
        <color indexed="8"/>
        <rFont val="Calibri"/>
        <family val="2"/>
      </rPr>
      <t>TERCER TRIMESTRE:</t>
    </r>
    <r>
      <rPr>
        <sz val="9"/>
        <color indexed="8"/>
        <rFont val="Calibri"/>
        <family val="2"/>
      </rPr>
      <t xml:space="preserve"> El día 24 de septiembre de 2018 la Oficina Asesora Jurídica  realiza el seguimiento a las acciones del MIPG en el Drive compartido por la OAP.</t>
    </r>
  </si>
  <si>
    <r>
      <rPr>
        <b/>
        <sz val="9"/>
        <color indexed="8"/>
        <rFont val="Calibri"/>
        <family val="2"/>
      </rPr>
      <t xml:space="preserve">PRIMER TRIMESTRE: </t>
    </r>
    <r>
      <rPr>
        <sz val="9"/>
        <color indexed="8"/>
        <rFont val="Calibri"/>
        <family val="2"/>
      </rPr>
      <t xml:space="preserve">Se encuentra en proceso la revisión del proceso atención al ciudadano, la cual incluye articular los canales de comunicación del Instituto y lo relacionado con la racionalización de trámites.
</t>
    </r>
    <r>
      <rPr>
        <b/>
        <sz val="9"/>
        <color indexed="8"/>
        <rFont val="Calibri"/>
        <family val="2"/>
      </rPr>
      <t xml:space="preserve">SEGUNDO TRIMESTRE: </t>
    </r>
    <r>
      <rPr>
        <sz val="9"/>
        <color indexed="8"/>
        <rFont val="Calibri"/>
        <family val="2"/>
      </rPr>
      <t xml:space="preserve">Se actualizó el procedimiento atención al ciudadano.
</t>
    </r>
    <r>
      <rPr>
        <b/>
        <sz val="9"/>
        <color indexed="8"/>
        <rFont val="Calibri"/>
        <family val="2"/>
      </rPr>
      <t xml:space="preserve">TERCER TRIMESTRE:  </t>
    </r>
    <r>
      <rPr>
        <sz val="9"/>
        <color indexed="8"/>
        <rFont val="Calibri"/>
        <family val="2"/>
      </rPr>
      <t>Esta actividad ya se cumplió en  su totalidad 100% en el segundo trimestre</t>
    </r>
  </si>
  <si>
    <r>
      <t>PRIMER TRIMESTRE:</t>
    </r>
    <r>
      <rPr>
        <sz val="9"/>
        <color indexed="8"/>
        <rFont val="Calibri"/>
        <family val="2"/>
      </rPr>
      <t xml:space="preserve">Actividad programada para el tercer trimestre.
</t>
    </r>
    <r>
      <rPr>
        <b/>
        <sz val="9"/>
        <color indexed="8"/>
        <rFont val="Calibri"/>
        <family val="2"/>
      </rPr>
      <t>SEGUNDO TRIMESTRE:</t>
    </r>
    <r>
      <rPr>
        <sz val="9"/>
        <color indexed="8"/>
        <rFont val="Calibri"/>
        <family val="2"/>
      </rPr>
      <t xml:space="preserve">Actividad programada para el tercer trimestre.
</t>
    </r>
    <r>
      <rPr>
        <b/>
        <sz val="9"/>
        <color indexed="8"/>
        <rFont val="Calibri"/>
        <family val="2"/>
      </rPr>
      <t xml:space="preserve">
TERCER TRIMESTRE: </t>
    </r>
    <r>
      <rPr>
        <sz val="9"/>
        <color indexed="8"/>
        <rFont val="Calibri"/>
        <family val="2"/>
      </rPr>
      <t>La asistencia a la  capacitación convocada por la Superintendencia de Industria y Comercio - Grupo de Atención al Ciudadano el 31 de julio, en la cual se socializaron lineamientos  para el reporte de las bases de datos que tiene el IDEP. 
 se  publicó en la maloca SIG  el MANUAL INTERNO DE POLÍTICAS Y PROCEDIMIENTOS DE PROTECCIÓN DE DATOS PERSONALES, PARA EL INSTITUTO PARA LA INVESTIGACIÓN EDUCATIVA Y EL DESARROLLO PEDAGÓGICO – IDEP y que su socialización se hará en el cuarto trimestre</t>
    </r>
  </si>
  <si>
    <r>
      <rPr>
        <b/>
        <sz val="9"/>
        <color indexed="8"/>
        <rFont val="Calibri"/>
        <family val="2"/>
      </rPr>
      <t xml:space="preserve">PRIMER TRIMESTRE:  </t>
    </r>
    <r>
      <rPr>
        <sz val="9"/>
        <color indexed="8"/>
        <rFont val="Calibri"/>
        <family val="2"/>
      </rPr>
      <t xml:space="preserve">Se encuentra en proceso la revisión del proceso atención al ciudadano, la cual incluye articular los canales de comunicación del Instituto y lo relacionado con la racionalización de trámites.
</t>
    </r>
    <r>
      <rPr>
        <b/>
        <sz val="9"/>
        <color indexed="8"/>
        <rFont val="Calibri"/>
        <family val="2"/>
      </rPr>
      <t xml:space="preserve">SEGUNDO TRIMESTRE: </t>
    </r>
    <r>
      <rPr>
        <sz val="9"/>
        <color indexed="8"/>
        <rFont val="Calibri"/>
        <family val="2"/>
      </rPr>
      <t xml:space="preserve">Se establecio en la página web la ruta para acceder al SDQS y denuncias  "http://www.idep.edu.co/?q=content/peticiones-quejas-reclamos-sugerencias-y-denuncias"
</t>
    </r>
    <r>
      <rPr>
        <b/>
        <sz val="9"/>
        <color indexed="8"/>
        <rFont val="Calibri"/>
        <family val="2"/>
      </rPr>
      <t>TERCER TRIMESTRE:</t>
    </r>
    <r>
      <rPr>
        <sz val="9"/>
        <color indexed="8"/>
        <rFont val="Calibri"/>
        <family val="2"/>
      </rPr>
      <t xml:space="preserve">  Esta actividad ya se cumplió en  su totalidad 100% en el segundo trimestre</t>
    </r>
  </si>
  <si>
    <r>
      <rPr>
        <b/>
        <sz val="9"/>
        <color indexed="8"/>
        <rFont val="Calibri"/>
        <family val="2"/>
      </rPr>
      <t xml:space="preserve">PRIMER TRIMESTRE: </t>
    </r>
    <r>
      <rPr>
        <sz val="9"/>
        <color indexed="8"/>
        <rFont val="Calibri"/>
        <family val="2"/>
      </rPr>
      <t xml:space="preserve">Se encuentra en proceso la revisión del proceso atención al ciudadano, la cual incluye articular los canales de comunicación del Instituto y lo relacionado con la racionalización de trámites.
</t>
    </r>
    <r>
      <rPr>
        <b/>
        <sz val="9"/>
        <color indexed="8"/>
        <rFont val="Calibri"/>
        <family val="2"/>
      </rPr>
      <t xml:space="preserve">
SEGUNDO TRIMESTRE: </t>
    </r>
    <r>
      <rPr>
        <sz val="9"/>
        <color indexed="8"/>
        <rFont val="Calibri"/>
        <family val="2"/>
      </rPr>
      <t xml:space="preserve">Se registró la estrategia de racionalización de trámites en el aplicativo SUIT que incluye por un lado la inclusión en el Koha de los libros producidos en la vigencia 2017 y por otro lado contempla que las postulaciones a la revista Educación y Ciudad se hagan en una plataforma.
</t>
    </r>
    <r>
      <rPr>
        <b/>
        <sz val="9"/>
        <color indexed="8"/>
        <rFont val="Calibri"/>
        <family val="2"/>
      </rPr>
      <t>TERCER TRIMESTRE:</t>
    </r>
    <r>
      <rPr>
        <sz val="9"/>
        <color indexed="8"/>
        <rFont val="Calibri"/>
        <family val="2"/>
      </rPr>
      <t xml:space="preserve">  Esta actividad ya se cumplió en  su totalidad 100% en el segundo trimestre</t>
    </r>
  </si>
  <si>
    <r>
      <rPr>
        <b/>
        <sz val="9"/>
        <color indexed="8"/>
        <rFont val="Calibri"/>
        <family val="2"/>
      </rPr>
      <t xml:space="preserve">PRIMER TRIMESTRE:  </t>
    </r>
    <r>
      <rPr>
        <sz val="9"/>
        <color indexed="8"/>
        <rFont val="Calibri"/>
        <family val="2"/>
      </rPr>
      <t xml:space="preserve">Se estableció contacto con  la Alcaldía Mayor, respecto del tema de la Feria Distrital del Servicio al Ciudadano, con el señor MARTÍN OYOLA, quien indicó que el IDEP es bienvenido en la participación, a la fecha se encuentra en contacto para establecer requerimientos logísticos y poder participar.
</t>
    </r>
    <r>
      <rPr>
        <b/>
        <sz val="9"/>
        <color indexed="8"/>
        <rFont val="Calibri"/>
        <family val="2"/>
      </rPr>
      <t xml:space="preserve">SEGUNDO TRIMESTRE: </t>
    </r>
    <r>
      <rPr>
        <sz val="9"/>
        <color indexed="8"/>
        <rFont val="Calibri"/>
        <family val="2"/>
      </rPr>
      <t xml:space="preserve">Se encuentra en proceso de definición la fecha de participación  del IDEP en una feria de Servicio al ciudadano
</t>
    </r>
    <r>
      <rPr>
        <b/>
        <sz val="9"/>
        <color indexed="8"/>
        <rFont val="Calibri"/>
        <family val="2"/>
      </rPr>
      <t>TERCER TRIMESTRE:</t>
    </r>
    <r>
      <rPr>
        <sz val="9"/>
        <color indexed="8"/>
        <rFont val="Calibri"/>
        <family val="2"/>
      </rPr>
      <t xml:space="preserve"> Se  remitió a la Dirección del Sistema Distrital  de servicio a la Ciudadanía  la solicitud de información para participar en  la Feria Distrital  del Servicio al Ciudadano y el cronograma de las actividades venideras en el marco de la feria. Frente a esta solicitud se tuvo respuesta convocando a la inscripción a una feria de servicios en el mes de julio.  </t>
    </r>
  </si>
  <si>
    <r>
      <rPr>
        <b/>
        <sz val="9"/>
        <color indexed="8"/>
        <rFont val="Calibri"/>
        <family val="2"/>
      </rPr>
      <t xml:space="preserve">PRIMER TRIMESTRE: </t>
    </r>
    <r>
      <rPr>
        <sz val="9"/>
        <color indexed="8"/>
        <rFont val="Calibri"/>
        <family val="2"/>
      </rPr>
      <t xml:space="preserve">Se divulgan mediante redes sociales los eventos que realiza el IDEP y que se encuentran inmersos en el calendario de eventos del Instituto, a la fecha se encuentra actualizado hasta el 14 de agosto de 2018.
</t>
    </r>
    <r>
      <rPr>
        <b/>
        <sz val="9"/>
        <color indexed="8"/>
        <rFont val="Calibri"/>
        <family val="2"/>
      </rPr>
      <t xml:space="preserve">SEGUNDO TRIMESTRE: </t>
    </r>
    <r>
      <rPr>
        <sz val="9"/>
        <color indexed="8"/>
        <rFont val="Calibri"/>
        <family val="2"/>
      </rPr>
      <t xml:space="preserve">Se divulgan mediante redes sociales los eventos que realiza el IDEP y que se encuentran inmersos en el calendario de eventos del Instituto, a la fecha se encuentra actualizado hasta el 14 de agosto de 2018.
</t>
    </r>
    <r>
      <rPr>
        <b/>
        <sz val="9"/>
        <color indexed="8"/>
        <rFont val="Calibri"/>
        <family val="2"/>
      </rPr>
      <t xml:space="preserve">TERCER TRIMESTRE: </t>
    </r>
    <r>
      <rPr>
        <sz val="9"/>
        <color indexed="8"/>
        <rFont val="Calibri"/>
        <family val="2"/>
      </rPr>
      <t xml:space="preserve"> Esta actividad ya se cumplió en  su totalidad 100% en el segundo trimestre. No obstante, se continua actualizando el calendario de eventos hasta el mes de diciembre. </t>
    </r>
  </si>
  <si>
    <r>
      <rPr>
        <b/>
        <sz val="9"/>
        <color indexed="8"/>
        <rFont val="Calibri"/>
        <family val="2"/>
      </rPr>
      <t xml:space="preserve">PRIMER TRIMESTRE: </t>
    </r>
    <r>
      <rPr>
        <sz val="9"/>
        <color indexed="8"/>
        <rFont val="Calibri"/>
        <family val="2"/>
      </rPr>
      <t xml:space="preserve">Se realizaron los auto diagnósticos de "Servicio al ciudadano", "Racionalización de trámites" y "Participación ciudadano en la gestión pública".
</t>
    </r>
    <r>
      <rPr>
        <b/>
        <sz val="9"/>
        <color indexed="8"/>
        <rFont val="Calibri"/>
        <family val="2"/>
      </rPr>
      <t>SEGUNDO TRIMESTRE:</t>
    </r>
    <r>
      <rPr>
        <sz val="9"/>
        <color indexed="8"/>
        <rFont val="Calibri"/>
        <family val="2"/>
      </rPr>
      <t xml:space="preserve"> Se realizaron los diagnósticos y planes de acción  
</t>
    </r>
    <r>
      <rPr>
        <b/>
        <sz val="9"/>
        <color indexed="8"/>
        <rFont val="Calibri"/>
        <family val="2"/>
      </rPr>
      <t xml:space="preserve">
TERCER TRIMESTRE:</t>
    </r>
    <r>
      <rPr>
        <sz val="9"/>
        <color indexed="8"/>
        <rFont val="Calibri"/>
        <family val="2"/>
      </rPr>
      <t xml:space="preserve"> Se realizó el primer seguimiento al plan de acción establecido para la implementación de MIPG a los lineamientos  establecidos en las políticas de Servicio al ciudadano, Racionalización de trámites y Participación ciudadano en la gestión pública.</t>
    </r>
  </si>
  <si>
    <r>
      <rPr>
        <b/>
        <sz val="9"/>
        <color indexed="8"/>
        <rFont val="Calibri"/>
        <family val="2"/>
      </rPr>
      <t xml:space="preserve">PRIMER TRIMESTRE:  </t>
    </r>
    <r>
      <rPr>
        <sz val="9"/>
        <color indexed="8"/>
        <rFont val="Calibri"/>
        <family val="2"/>
      </rPr>
      <t xml:space="preserve">Se realizó seguimiento al plan de mejoramiento del plan de mejoramiento del proceso misional, atención al ciudadano y divulgación y comunicación con corte a 15 de marzo de 2015.
</t>
    </r>
    <r>
      <rPr>
        <b/>
        <sz val="9"/>
        <color indexed="8"/>
        <rFont val="Calibri"/>
        <family val="2"/>
      </rPr>
      <t xml:space="preserve">SEGUNDO TRIMESTRE: </t>
    </r>
    <r>
      <rPr>
        <sz val="9"/>
        <color indexed="8"/>
        <rFont val="Calibri"/>
        <family val="2"/>
      </rPr>
      <t xml:space="preserve">Se realizó seguimiento a las actividades del l ítem visibilidad y con base en estos se formuló el plan de mejoramiento para el IDEP con relación al índice de trasparencia
</t>
    </r>
    <r>
      <rPr>
        <b/>
        <sz val="9"/>
        <color indexed="8"/>
        <rFont val="Calibri"/>
        <family val="2"/>
      </rPr>
      <t>TERCER TRIMESTRE:</t>
    </r>
    <r>
      <rPr>
        <sz val="9"/>
        <color indexed="8"/>
        <rFont val="Calibri"/>
        <family val="2"/>
      </rPr>
      <t xml:space="preserve"> Se realizó el seguimiento al plan de mejoramiento definido por el IDEP  con relación al índice de transparencia en los ítems correspondientes al proceso de Atención al Ciudadano  con corte al 15 de septiembre. </t>
    </r>
  </si>
  <si>
    <r>
      <rPr>
        <b/>
        <sz val="9"/>
        <rFont val="Calibri"/>
        <family val="2"/>
      </rPr>
      <t xml:space="preserve">PRIMER TRIMESTRE: </t>
    </r>
    <r>
      <rPr>
        <sz val="9"/>
        <rFont val="Calibri"/>
        <family val="2"/>
      </rPr>
      <t>04/04/2018</t>
    </r>
    <r>
      <rPr>
        <b/>
        <sz val="9"/>
        <rFont val="Calibri"/>
        <family val="2"/>
      </rPr>
      <t xml:space="preserve"> </t>
    </r>
    <r>
      <rPr>
        <sz val="9"/>
        <rFont val="Calibri"/>
        <family val="2"/>
      </rPr>
      <t xml:space="preserve">Contratos No. 66, 67, 68 y 69 de 2018 Suscritos con Inmobiliaria 1 Casa Grande Limitada
</t>
    </r>
    <r>
      <rPr>
        <b/>
        <sz val="9"/>
        <rFont val="Calibri"/>
        <family val="2"/>
      </rPr>
      <t xml:space="preserve">SEGUNDO TRIMESTRE: </t>
    </r>
    <r>
      <rPr>
        <sz val="9"/>
        <rFont val="Calibri"/>
        <family val="2"/>
      </rPr>
      <t xml:space="preserve">Contratos vigentes: No. 074 de 2018-Union tempora Biolompieza.
Orden de aceptación No. 075 de 2018 - SOLUTION COPY
Se radicaron documentos precontractuales para iniciar proceso cuyo objeto es Mantenimiento preventivo y correctivo de los vehículos de IDEP
</t>
    </r>
    <r>
      <rPr>
        <b/>
        <sz val="9"/>
        <rFont val="Calibri"/>
        <family val="2"/>
      </rPr>
      <t xml:space="preserve">TERCER TRIMESTRE: </t>
    </r>
    <r>
      <rPr>
        <sz val="9"/>
        <rFont val="Calibri"/>
        <family val="2"/>
      </rPr>
      <t>Se suscribio el contrato No. 79  de 2018 CAN SCANNER cuyo objeto es Mantenimiento preventivo y correctivo de los vehículos de IDEP y el contrato No. 117 de 2018 BUSCAR SOLUCIONES INTEGRALES S.A.S cuyo objeto Compraventa de papelería, útiles de escritorio, artículos de oficina, toners y tintas para las impresoras del Instituto para la Investigación Educativa y el Desarrollo Pedagógico - IDEP. Esta pendiente que la SAFYCD reporte el avance de los contratos de Corredor de Seguros y Programa de Seguros para completar los 11 contratos proyectados.</t>
    </r>
  </si>
  <si>
    <r>
      <rPr>
        <b/>
        <sz val="9"/>
        <rFont val="Calibri"/>
        <family val="2"/>
      </rPr>
      <t xml:space="preserve">PRIMER TRIMESTRE: </t>
    </r>
    <r>
      <rPr>
        <sz val="9"/>
        <rFont val="Calibri"/>
        <family val="2"/>
      </rPr>
      <t xml:space="preserve">04/04/2018 Se realizó una sesión del Comité de Inventarios en el que se rindio informe del resultado del los Inventarios de la vigencia 2017.
Inventarios en Servicio de funcionarios y/o Contratistas actualizados en el Aplicativo SIAFI, Impresos, reconocidos y firmados.
</t>
    </r>
    <r>
      <rPr>
        <b/>
        <sz val="9"/>
        <rFont val="Calibri"/>
        <family val="2"/>
      </rPr>
      <t xml:space="preserve">SEGUNDO TRIMESTRE: </t>
    </r>
    <r>
      <rPr>
        <sz val="9"/>
        <rFont val="Calibri"/>
        <family val="2"/>
      </rPr>
      <t xml:space="preserve">Se hizo entrega de los bienes a la Universidad Pedagógica referente a los bienes del Centro de Memoria
</t>
    </r>
    <r>
      <rPr>
        <b/>
        <sz val="9"/>
        <rFont val="Calibri"/>
        <family val="2"/>
      </rPr>
      <t>TERCER TRIMESTRE:</t>
    </r>
    <r>
      <rPr>
        <sz val="9"/>
        <rFont val="Calibri"/>
        <family val="2"/>
      </rPr>
      <t xml:space="preserve"> Se continúa con la actualización de inventarios de Propiedad Planta y Equipo, descargue y cargue de inventarios a los Servidores publico. Se tiene proyectado en el Cuarto Trimetre realizar el Inventario de la vigencia 2018,</t>
    </r>
  </si>
  <si>
    <r>
      <rPr>
        <b/>
        <sz val="9"/>
        <color indexed="8"/>
        <rFont val="Calibri"/>
        <family val="2"/>
      </rPr>
      <t xml:space="preserve">PRIMER TRIMESTRE:  </t>
    </r>
    <r>
      <rPr>
        <sz val="9"/>
        <color indexed="8"/>
        <rFont val="Calibri"/>
        <family val="2"/>
      </rPr>
      <t xml:space="preserve">Se han ejecutado 6 acciones de 7 programadas en el trimestre (Ver seguimiento plan de acción 2018 PIGA). 
</t>
    </r>
    <r>
      <rPr>
        <b/>
        <sz val="9"/>
        <color indexed="8"/>
        <rFont val="Calibri"/>
        <family val="2"/>
      </rPr>
      <t xml:space="preserve">SEGUNDO TRIMESTRE: </t>
    </r>
    <r>
      <rPr>
        <sz val="9"/>
        <color indexed="8"/>
        <rFont val="Calibri"/>
        <family val="2"/>
      </rPr>
      <t xml:space="preserve">Se han ejecutado 14 acciones de 15 programadas en el trimestre. La actividad de caminata ecológica no se ha realizado por que no se han aprobado los recursos necesarios para la logistica de la actividad.
</t>
    </r>
    <r>
      <rPr>
        <b/>
        <sz val="9"/>
        <color indexed="8"/>
        <rFont val="Calibri"/>
        <family val="2"/>
      </rPr>
      <t>TERCER TRIMESTRE:</t>
    </r>
    <r>
      <rPr>
        <sz val="9"/>
        <color indexed="8"/>
        <rFont val="Calibri"/>
        <family val="2"/>
      </rPr>
      <t xml:space="preserve"> Se ejecutaron 13 actividades de 14 programadas:
*Inspecciones mensuales programadas a instalaciones hidrosanitarias.
*Publicación de protectores de pantalla con temáticas de protección ambiental.
*Inspecciones para la aplicación de buenas practicas de ahorro de energía.
*Ubicación de contenedor para recolección de pilas.
*Actividad de difusión sobre el Uso Responsable de Insumos de Oficina.
*Promoción y participación en las jornadas mensuales de Movilidad Sostenible - Día sin carro para los funcionarios del Distrito.
*Actividades de difusión sobre el uso de la bicicleta.
*Mantenimiento de Jardín Vertical.</t>
    </r>
  </si>
  <si>
    <r>
      <rPr>
        <b/>
        <sz val="9"/>
        <color indexed="8"/>
        <rFont val="Calibri"/>
        <family val="2"/>
      </rPr>
      <t xml:space="preserve">PRIMER TRIMESTRE: </t>
    </r>
    <r>
      <rPr>
        <sz val="9"/>
        <color indexed="8"/>
        <rFont val="Calibri"/>
        <family val="2"/>
      </rPr>
      <t xml:space="preserve">Esta Actividad se ejecutarà en el Segundo Trimestre. 
</t>
    </r>
    <r>
      <rPr>
        <b/>
        <sz val="9"/>
        <color indexed="8"/>
        <rFont val="Calibri"/>
        <family val="2"/>
      </rPr>
      <t>SEGUNDO TRIMESTRE:</t>
    </r>
    <r>
      <rPr>
        <sz val="9"/>
        <color indexed="8"/>
        <rFont val="Calibri"/>
        <family val="2"/>
      </rPr>
      <t xml:space="preserve"> No se reporta avance en la actividad.
</t>
    </r>
    <r>
      <rPr>
        <b/>
        <sz val="9"/>
        <color indexed="8"/>
        <rFont val="Calibri"/>
        <family val="2"/>
      </rPr>
      <t xml:space="preserve">TERCER TRIMESTRE: </t>
    </r>
    <r>
      <rPr>
        <sz val="9"/>
        <color indexed="8"/>
        <rFont val="Calibri"/>
        <family val="2"/>
      </rPr>
      <t>Se realizó la actualización de los Procesos y Procedimientos de Recursos Fisicos; en el Cuarto Trimestre se reportará a la Oficina Asesora de Planeación pra lo pertiennte.</t>
    </r>
  </si>
  <si>
    <r>
      <rPr>
        <b/>
        <sz val="9"/>
        <rFont val="Calibri"/>
        <family val="2"/>
      </rPr>
      <t xml:space="preserve">PRIMER TRIMESTRE: </t>
    </r>
    <r>
      <rPr>
        <sz val="9"/>
        <rFont val="Calibri"/>
        <family val="2"/>
      </rPr>
      <t xml:space="preserve">4/04/2018: El seguimiento a  Riesgos se realizará en las siguientes fechas: Mayo, Septiembre, Diciembre, lo anterior debido a que su seguimiento se reporta Cuatrimestralmente. Por lo tanto el avance de la información se realizará en el (Segundo, Tercer y Cuarto) trimestre de la vigencia actual. 
</t>
    </r>
    <r>
      <rPr>
        <b/>
        <sz val="9"/>
        <rFont val="Calibri"/>
        <family val="2"/>
      </rPr>
      <t xml:space="preserve">SEGUNDO TRIMESTRE: </t>
    </r>
    <r>
      <rPr>
        <sz val="9"/>
        <rFont val="Calibri"/>
        <family val="2"/>
      </rPr>
      <t xml:space="preserve">Se realizó seguimiento al Mapa de riesgos por procesos
</t>
    </r>
    <r>
      <rPr>
        <b/>
        <sz val="9"/>
        <rFont val="Calibri"/>
        <family val="2"/>
      </rPr>
      <t xml:space="preserve">TERCER TRIMESTRE: </t>
    </r>
    <r>
      <rPr>
        <sz val="9"/>
        <rFont val="Calibri"/>
        <family val="2"/>
      </rPr>
      <t>Se realizó seguimiento al Mapa de riesgos por procesos</t>
    </r>
  </si>
  <si>
    <r>
      <t xml:space="preserve">PRIMER TRIMESTRE: </t>
    </r>
    <r>
      <rPr>
        <sz val="9"/>
        <rFont val="Calibri"/>
        <family val="2"/>
      </rPr>
      <t xml:space="preserve">4/04/2018 Se hace seguimiento y se envia al Subdirector Administrativo, Financiero y de Control Disciplinario.
</t>
    </r>
    <r>
      <rPr>
        <b/>
        <sz val="9"/>
        <rFont val="Calibri"/>
        <family val="2"/>
      </rPr>
      <t xml:space="preserve">SEGUNDO TRIMESTRE: </t>
    </r>
    <r>
      <rPr>
        <sz val="9"/>
        <rFont val="Calibri"/>
        <family val="2"/>
      </rPr>
      <t xml:space="preserve">Se realizó seguimiento al plan de mejoramiento  del proceso.
</t>
    </r>
    <r>
      <rPr>
        <b/>
        <sz val="9"/>
        <rFont val="Calibri"/>
        <family val="2"/>
      </rPr>
      <t>TERCER TRIMESTRE:</t>
    </r>
    <r>
      <rPr>
        <sz val="9"/>
        <rFont val="Calibri"/>
        <family val="2"/>
      </rPr>
      <t xml:space="preserve"> Se realizó seguimiento al Plan de mejoramiento del proceso.</t>
    </r>
  </si>
  <si>
    <r>
      <t xml:space="preserve">PRIMER TRIMESTRE:  </t>
    </r>
    <r>
      <rPr>
        <sz val="9"/>
        <rFont val="Calibri"/>
        <family val="2"/>
      </rPr>
      <t xml:space="preserve">4/04/2018 Se hace seguimiento y se envia al Subdirector Administrativo, Financiero y de Control Disciplinario.
</t>
    </r>
    <r>
      <rPr>
        <b/>
        <sz val="9"/>
        <rFont val="Calibri"/>
        <family val="2"/>
      </rPr>
      <t xml:space="preserve">SEGUNDO TRIMESTRE: </t>
    </r>
    <r>
      <rPr>
        <sz val="9"/>
        <rFont val="Calibri"/>
        <family val="2"/>
      </rPr>
      <t xml:space="preserve">Seguimiento al indicador vigente
</t>
    </r>
    <r>
      <rPr>
        <b/>
        <sz val="9"/>
        <rFont val="Calibri"/>
        <family val="2"/>
      </rPr>
      <t xml:space="preserve">
TERCER TRIMESTRE:</t>
    </r>
    <r>
      <rPr>
        <sz val="9"/>
        <rFont val="Calibri"/>
        <family val="2"/>
      </rPr>
      <t xml:space="preserve"> Seguimiento al indicador vigente</t>
    </r>
  </si>
  <si>
    <r>
      <rPr>
        <b/>
        <sz val="9"/>
        <color indexed="8"/>
        <rFont val="Calibri"/>
        <family val="2"/>
      </rPr>
      <t>PRIMER TRIMESTRE:</t>
    </r>
    <r>
      <rPr>
        <sz val="9"/>
        <color indexed="8"/>
        <rFont val="Calibri"/>
        <family val="2"/>
      </rPr>
      <t xml:space="preserve">Se actualizó en el mes de marzo  el plan de contingencia tecnológica  para la vigencia 2018,  se tramita el 28 de marzo  la solicitud para la publicación en la página web de la entidad.  
</t>
    </r>
    <r>
      <rPr>
        <b/>
        <sz val="9"/>
        <color indexed="8"/>
        <rFont val="Calibri"/>
        <family val="2"/>
      </rPr>
      <t>SEGUNDO TRIMESTRE:</t>
    </r>
    <r>
      <rPr>
        <sz val="9"/>
        <color indexed="8"/>
        <rFont val="Calibri"/>
        <family val="2"/>
      </rPr>
      <t xml:space="preserve">Esta actividad se terminará de ejecutar el cuarto trimestre.
</t>
    </r>
    <r>
      <rPr>
        <b/>
        <sz val="9"/>
        <color indexed="8"/>
        <rFont val="Calibri"/>
        <family val="2"/>
      </rPr>
      <t>TERCER TRIMESTRE:</t>
    </r>
    <r>
      <rPr>
        <sz val="9"/>
        <color indexed="8"/>
        <rFont val="Calibri"/>
        <family val="2"/>
      </rPr>
      <t>Como acción de mejora en el plan de mejoramiento del proceso se incluye  la actualización del plan de contingencia ante la materialización de uno de los riesgos, esta actualización se realizará en el cuarto trimestre.</t>
    </r>
  </si>
  <si>
    <r>
      <rPr>
        <b/>
        <sz val="9"/>
        <color indexed="8"/>
        <rFont val="Calibri"/>
        <family val="2"/>
      </rPr>
      <t xml:space="preserve">PRIMER TRIMESTRE: </t>
    </r>
    <r>
      <rPr>
        <sz val="9"/>
        <color indexed="8"/>
        <rFont val="Calibri"/>
        <family val="2"/>
      </rPr>
      <t xml:space="preserve">El 21 de marzo,  se comunica vía correo electrónico a todos los funcionarios y contratistas del IDEP, NotiTIC No. 3/18: Hablando sobre SEGURIDAD DE LA INFORMACIÓN y TIC sobre el boletín Informativo 007 del 15 de marzo del Equipo de Respuesta a Incidentes de Seguridad Informática de la Policía Nacional CSIRT-PONAL que anuncia sobre la existencia de un Malware que se distribuye por correo electrónico con temática relacionada con las Elecciones.                                                     
El 6 de marzo se envía NotiTIC No. 2/18: Hablando sobre SEGURIDAD DE LA INFORMACIÓN y TIC                                                                       
El 27 de febrero se envía NotiTIC No. 1/18: Hablando sobre SEGURIDAD DE LA INFORMACIÓN y TIC con el  documento facilitado por la Alta Consejería Distrital para las TIC con buenas prácticas para la creación y uso de contraseñas.                                                                                     
El 8 de febrero se comunica sobre el funcionamiento  de las licencias de seguridad perimetral tipo Firewall, para la mejora en la seguridad dado a la granularidad del filtrado de contenido en internet.  
</t>
    </r>
    <r>
      <rPr>
        <b/>
        <sz val="9"/>
        <color indexed="8"/>
        <rFont val="Calibri"/>
        <family val="2"/>
      </rPr>
      <t xml:space="preserve">SEGUNDO TRIMESTRE: </t>
    </r>
    <r>
      <rPr>
        <sz val="9"/>
        <color indexed="8"/>
        <rFont val="Calibri"/>
        <family val="2"/>
      </rPr>
      <t xml:space="preserve">Esta actividad está programada para el tercer trimestre.
</t>
    </r>
    <r>
      <rPr>
        <b/>
        <sz val="9"/>
        <color indexed="8"/>
        <rFont val="Calibri"/>
        <family val="2"/>
      </rPr>
      <t>TERCER TRIMESTRE:</t>
    </r>
    <r>
      <rPr>
        <sz val="9"/>
        <color indexed="8"/>
        <rFont val="Calibri"/>
        <family val="2"/>
      </rPr>
      <t>se realizaron campañas de seguridad a través de correo electrónico desde la cuenta webmaster@idep.edu.co a todas las cuentas de funcionarios y contratistas del IDEP, 03/08/2018: Se envía vía correo electrónico a funcionarios y contratistas Noti TIC 6: Alerta de seguridad informática - PHISHING,  igualmente se brindan recomendaciones sobre el buen uso de las herramientas tecnológicas con las que cuenta el IDEP: 30/08/2018: Noti TIC 8: Buenas Prácticas de Seguridad TIC - Uso de redes (Inalámbricas) (WiFi) Públicas - sugerencias para el uso de redes inalámbricas (Wireless Fidelity - WiFi) Públicas que se pueden encontrar en parques, almacenes, aeropuertos y otros lugares</t>
    </r>
  </si>
  <si>
    <r>
      <rPr>
        <b/>
        <sz val="9"/>
        <color indexed="8"/>
        <rFont val="Calibri"/>
        <family val="2"/>
      </rPr>
      <t>PRIMER TRIMESTRE:</t>
    </r>
    <r>
      <rPr>
        <sz val="9"/>
        <color indexed="8"/>
        <rFont val="Calibri"/>
        <family val="2"/>
      </rPr>
      <t xml:space="preserve"> Esta actividad está programada para el segundo trimestre.
</t>
    </r>
    <r>
      <rPr>
        <b/>
        <sz val="9"/>
        <color indexed="8"/>
        <rFont val="Calibri"/>
        <family val="2"/>
      </rPr>
      <t>SEGUNDO TRIMESTRE:</t>
    </r>
    <r>
      <rPr>
        <sz val="9"/>
        <color indexed="8"/>
        <rFont val="Calibri"/>
        <family val="2"/>
      </rPr>
      <t xml:space="preserve"> Se realizaron pruebas para la activación de la licencia, esta activación se puede verificar en la máquina virtual del Windows Server 2008 R2, que hace las veces de Dominio virtual. Esta máquina esta corriendo en la solución Hyperconvergente.
</t>
    </r>
    <r>
      <rPr>
        <b/>
        <sz val="9"/>
        <color indexed="8"/>
        <rFont val="Calibri"/>
        <family val="2"/>
      </rPr>
      <t xml:space="preserve">TERCER TRIMESTRE: </t>
    </r>
    <r>
      <rPr>
        <sz val="9"/>
        <color indexed="8"/>
        <rFont val="Calibri"/>
        <family val="2"/>
      </rPr>
      <t>Se adquirieron nuevas licencias de Windows Server 2016 para actualizar el sistema operativo del Dominio, se instaló este Windows Server 2016 como máquina virtual en la Hyperconvergencia.</t>
    </r>
  </si>
  <si>
    <r>
      <rPr>
        <b/>
        <sz val="9"/>
        <color indexed="8"/>
        <rFont val="Calibri"/>
        <family val="2"/>
      </rPr>
      <t>PRIMER TRIMESTRE:</t>
    </r>
    <r>
      <rPr>
        <sz val="9"/>
        <color indexed="8"/>
        <rFont val="Calibri"/>
        <family val="2"/>
      </rPr>
      <t xml:space="preserve"> Esta actividad está programada para el segundo trimestre.
</t>
    </r>
    <r>
      <rPr>
        <b/>
        <sz val="9"/>
        <color indexed="8"/>
        <rFont val="Calibri"/>
        <family val="2"/>
      </rPr>
      <t>SEGUNDO TRIMESTRE:</t>
    </r>
    <r>
      <rPr>
        <sz val="9"/>
        <color indexed="8"/>
        <rFont val="Calibri"/>
        <family val="2"/>
      </rPr>
      <t xml:space="preserve"> Se configuró un Servidor HPE G7 como unidad de almacenamiento y tercer nodo para la solución Hyperconvergente. Este servidor se encuentra ubicado en el Centro de Gestión del piso 4. Hace falta realizar la conexión desde el servidor Zeus a la unidad de almacenamiento.
</t>
    </r>
    <r>
      <rPr>
        <b/>
        <sz val="9"/>
        <color indexed="8"/>
        <rFont val="Calibri"/>
        <family val="2"/>
      </rPr>
      <t>TERCER TRIMESTRE:</t>
    </r>
    <r>
      <rPr>
        <sz val="9"/>
        <color indexed="8"/>
        <rFont val="Calibri"/>
        <family val="2"/>
      </rPr>
      <t xml:space="preserve"> . A 30 de septiembre el servidor G7 funciona como unidad de almacenamiento y como tercer nodo de hiperconvergencia, se puede validar esta actividad en el reporte del archivo del servidor G7 que reposa en el área de sistemas.</t>
    </r>
  </si>
  <si>
    <r>
      <rPr>
        <b/>
        <sz val="9"/>
        <color indexed="8"/>
        <rFont val="Calibri"/>
        <family val="2"/>
      </rPr>
      <t>PRIMER TRIMESTRE:</t>
    </r>
    <r>
      <rPr>
        <sz val="9"/>
        <color indexed="8"/>
        <rFont val="Calibri"/>
        <family val="2"/>
      </rPr>
      <t xml:space="preserve"> Esta actividad está programada para el tercer  trimestre.
</t>
    </r>
    <r>
      <rPr>
        <b/>
        <sz val="9"/>
        <color indexed="8"/>
        <rFont val="Calibri"/>
        <family val="2"/>
      </rPr>
      <t>SEGUNDO TRIMESTRE:</t>
    </r>
    <r>
      <rPr>
        <sz val="9"/>
        <color indexed="8"/>
        <rFont val="Calibri"/>
        <family val="2"/>
      </rPr>
      <t xml:space="preserve"> Esta actividad está programada para el tercer  trimestre.
</t>
    </r>
    <r>
      <rPr>
        <b/>
        <sz val="9"/>
        <color indexed="8"/>
        <rFont val="Calibri"/>
        <family val="2"/>
      </rPr>
      <t xml:space="preserve">TERCER TRIMESTRE: </t>
    </r>
    <r>
      <rPr>
        <sz val="9"/>
        <color indexed="8"/>
        <rFont val="Calibri"/>
        <family val="2"/>
      </rPr>
      <t xml:space="preserve">Al realizar el estudio de mercado para la migración de las bases de datos de GOOBI y HUMANO se pudo determinar que el servidor G7 no está certificado por el fabricante de la base de datos, es decir, no está certificado por Oracle; por esta razón el proveedor consultado para hacer la migración informa que la solución que ofrece es la adquisción de una solución integral compuesta por un servidor nuevo y la migración de la base de datos , la cotización asciende a $ 91 millones de pesos , presupuesto que no está disponible para la vigencia 2018, razón por la cual la actividad se cambió por la migración de estas bases de datos a un nuevo disco duro que está funcionando en el servidor G4. </t>
    </r>
  </si>
  <si>
    <r>
      <rPr>
        <b/>
        <sz val="9"/>
        <color indexed="8"/>
        <rFont val="Calibri"/>
        <family val="2"/>
      </rPr>
      <t xml:space="preserve">PRIMER TRIMESTRE:  </t>
    </r>
    <r>
      <rPr>
        <sz val="9"/>
        <color indexed="8"/>
        <rFont val="Calibri"/>
        <family val="2"/>
      </rPr>
      <t xml:space="preserve">La verificación de las  actualizaciones al servidor se realiza por demanda y  dependiendo los resultados de la verificación se determina si es necesario la actualización.  En el primer trimestre se realizaron dos actualizaciones al servidor una el 3 de marzo y una el 6 de marzo de 2018. 
</t>
    </r>
    <r>
      <rPr>
        <b/>
        <sz val="9"/>
        <color indexed="8"/>
        <rFont val="Calibri"/>
        <family val="2"/>
      </rPr>
      <t xml:space="preserve">SEGUNDO TRIMESTRE: </t>
    </r>
    <r>
      <rPr>
        <sz val="9"/>
        <color indexed="8"/>
        <rFont val="Calibri"/>
        <family val="2"/>
      </rPr>
      <t xml:space="preserve">La verificación de las  actualizaciones al servidor se realiza por demanda y  dependiendo los resultados de la verificación se determina si es necesario la actualización.  En el segundo trimestre se realizaron dos verificaciones al servidor, sin embargo no hubo actualizaciones en este trimestre.
</t>
    </r>
    <r>
      <rPr>
        <b/>
        <sz val="9"/>
        <color indexed="8"/>
        <rFont val="Calibri"/>
        <family val="2"/>
      </rPr>
      <t>TERCER TRIMESTRE:</t>
    </r>
    <r>
      <rPr>
        <sz val="9"/>
        <color indexed="8"/>
        <rFont val="Calibri"/>
        <family val="2"/>
      </rPr>
      <t>Se realizó la actualización y parches al sistema operativo del servidor WEB,  por demanda y liberación de actualizaciones que realice el proveedor. La validación se puede realizar directamente en el servidor.</t>
    </r>
  </si>
  <si>
    <r>
      <rPr>
        <b/>
        <sz val="9"/>
        <color indexed="8"/>
        <rFont val="Calibri"/>
        <family val="2"/>
      </rPr>
      <t xml:space="preserve">PRIMER TRIMESTRE:  </t>
    </r>
    <r>
      <rPr>
        <sz val="9"/>
        <color indexed="8"/>
        <rFont val="Calibri"/>
        <family val="2"/>
      </rPr>
      <t xml:space="preserve">Se  realiza actualización del PETI para la vigencia 2018. Se solicita el 28 de marzo la publicación del nuevo documento en la página web de la entidad en la sección del proceso dentro del SIG.
</t>
    </r>
    <r>
      <rPr>
        <b/>
        <sz val="9"/>
        <color indexed="8"/>
        <rFont val="Calibri"/>
        <family val="2"/>
      </rPr>
      <t xml:space="preserve">SEGUNDO TRIMESTRE:  </t>
    </r>
    <r>
      <rPr>
        <sz val="9"/>
        <color indexed="8"/>
        <rFont val="Calibri"/>
        <family val="2"/>
      </rPr>
      <t xml:space="preserve">28/06/2018: Actualización documento  PL-GT-12-01  Plan estratégico de tecnologías de la información y de las comunicaciones por actualización nombre en las fichas de los proyectos 1 y 2, al igual que el presupuesto asignado a cada uno, teniendo en cuenta lo aprobado en comité de sistemas del 24 de mayo de 2018, modificaciones plan de adquisiciones con radicado 342 del 12/03/2018, radicado 412 de 4/4//2018, radicado 508 del 27/04/2018.
30/05/2018: Seguimiento plan de compras gestión tecnológica presentado en comité directivo del 06/06/2018
18/06/2018: Seguimiento plan de compras gestión tecnológica presentado en comité directivo del 19/06/2018
30/06/2018: Se realiza seguimiento  a las actividades programadas con corte a junio 30 de  2018     
</t>
    </r>
    <r>
      <rPr>
        <b/>
        <sz val="9"/>
        <color indexed="8"/>
        <rFont val="Calibri"/>
        <family val="2"/>
      </rPr>
      <t>TERCER SEGUIMIENTO:</t>
    </r>
    <r>
      <rPr>
        <sz val="9"/>
        <color indexed="8"/>
        <rFont val="Calibri"/>
        <family val="2"/>
      </rPr>
      <t xml:space="preserve">Se realiza revisión y actualización de la caracterización del proceso Gestión  Tecnológica en las actividade del ciclo PHVA. * Se actualiza el Plan estraégico de Tecnologías de la Información incluyendo la política institucional de TIC aprobada en comité Directivo de
Sistemas, Informática y de Seguridad de la Información del IDEP *Se elabora el Diagrama de la infraestructura tecnológica – IDEP el cual se publica en la página de la entidad dentro del SIG en el Subsistema de Seguridad de la Información * Formulación y ejecución del plan de seguridad de la información y del plan de tratamiento de riesgos de seguridad de la información de acuerdo a solicitud del DAFP para la integración de los planes institucionales. * Formulación de la política de seguridad de la información la cual está pendiente de aprobación por líder del proceso para publicación en la página web. * Se genera documento con los roles y responsabilidades para la implementación del modelo de seguridad y privacidad de la información MSPI * Articulación de la resolución del comité Gel con el comité de sistemas y seguridad de la Información (pendiente aprobación ) * Se realiza  seguimiento a las actividades del PETI con corte al 30 de septiembre de 2018,  lo cual se puede validar en la correpondiente Matriz de seguimiento PEDI e indicdor del proceso. </t>
    </r>
  </si>
  <si>
    <r>
      <rPr>
        <b/>
        <sz val="9"/>
        <color indexed="8"/>
        <rFont val="Calibri"/>
        <family val="2"/>
      </rPr>
      <t xml:space="preserve">PRIMER TRIMESTRE: </t>
    </r>
    <r>
      <rPr>
        <sz val="9"/>
        <color indexed="8"/>
        <rFont val="Calibri"/>
        <family val="2"/>
      </rPr>
      <t xml:space="preserve">Se realiza el autodiagnóstico de MIPG para la política de Gobierno Digital en el proceso Gestión tecnológica. Documento remitido al responsable del SIG del IDEP.  
</t>
    </r>
    <r>
      <rPr>
        <b/>
        <sz val="9"/>
        <color indexed="8"/>
        <rFont val="Calibri"/>
        <family val="2"/>
      </rPr>
      <t xml:space="preserve">SEGUNDO TRIMESTRE: </t>
    </r>
    <r>
      <rPr>
        <sz val="9"/>
        <color indexed="8"/>
        <rFont val="Calibri"/>
        <family val="2"/>
      </rPr>
      <t xml:space="preserve">Se genera el correspondiente plan de acción  de acuerdo al autodiagnóstico realizado sobre la política de Gobierno digital el cual incluye el de la política de seguridad digital.
</t>
    </r>
    <r>
      <rPr>
        <b/>
        <sz val="9"/>
        <color indexed="8"/>
        <rFont val="Calibri"/>
        <family val="2"/>
      </rPr>
      <t>TERCER TRIMESTRE:</t>
    </r>
    <r>
      <rPr>
        <sz val="9"/>
        <color indexed="8"/>
        <rFont val="Calibri"/>
        <family val="2"/>
      </rPr>
      <t>Se desarrollan algunas de las actividades definidas en el plan de acción de la política Gobierno digital  de MIPG,  a saber: Elaborar el Plan de seguridad y privacidad de la información y el   plan de tratamiento de riesgos  de seguridad y privacidad de la información, documenta la política de Seguridad de la información, la cual se encuentra pendiente de aprobación por parte de la jefe de la OAP, Revisión de la Guía desarrollo ejercicios de participación:http://estrategia.gobiernoenlinea.gov.co/623/articles-8249_anexo_ejercicios.pdf   sugerida por el MIPG para determinar cuáles acciones implementar en la entidad, pero esta guía solo determina el uso de medios electrónicos para llevar a cabo ejercicios de participación y no ejemplos posibles de ejercicios de participación</t>
    </r>
  </si>
  <si>
    <r>
      <rPr>
        <b/>
        <sz val="9"/>
        <color indexed="8"/>
        <rFont val="Calibri"/>
        <family val="2"/>
      </rPr>
      <t xml:space="preserve">PRIMER TRIMESTRE:  </t>
    </r>
    <r>
      <rPr>
        <sz val="9"/>
        <color indexed="8"/>
        <rFont val="Calibri"/>
        <family val="2"/>
      </rPr>
      <t>Esta actividad está programada para el segundo  trimestre.</t>
    </r>
    <r>
      <rPr>
        <b/>
        <sz val="9"/>
        <color indexed="8"/>
        <rFont val="Calibri"/>
        <family val="2"/>
      </rPr>
      <t xml:space="preserve">
SEGUNDO TRIMESTRE:</t>
    </r>
    <r>
      <rPr>
        <sz val="9"/>
        <color indexed="8"/>
        <rFont val="Calibri"/>
        <family val="2"/>
      </rPr>
      <t xml:space="preserve"> Se actualizó el  documento FT-GT-12-19 Inventario activos de información tipo  software,  hardware y servicios el cual se encuentra publicado en la página web de la entidad asociado al Subsistema de seguridad de la información y al proceso gestión tecnológica. 
</t>
    </r>
    <r>
      <rPr>
        <b/>
        <sz val="9"/>
        <color indexed="8"/>
        <rFont val="Calibri"/>
        <family val="2"/>
      </rPr>
      <t>TERCER TRIMESTRE:</t>
    </r>
    <r>
      <rPr>
        <sz val="9"/>
        <color indexed="8"/>
        <rFont val="Calibri"/>
        <family val="2"/>
      </rPr>
      <t xml:space="preserve">  esta actividad será cumplida en su totalidad en el cuarto trimestre de esta vigencia.</t>
    </r>
  </si>
  <si>
    <r>
      <rPr>
        <b/>
        <sz val="9"/>
        <color indexed="8"/>
        <rFont val="Calibri"/>
        <family val="2"/>
      </rPr>
      <t xml:space="preserve">PRIMER TRIMESTRE:  </t>
    </r>
    <r>
      <rPr>
        <sz val="9"/>
        <color indexed="8"/>
        <rFont val="Calibri"/>
        <family val="2"/>
      </rPr>
      <t xml:space="preserve">20-02-2018: Se elaboró el Plan de Mantenimiento y Monitoreo de la Infraestructura y Servicios de Tecnología, el cual se encuentra como parte del producto No.1 de la ejecución del contrato No. 70 de 2018.
30-03-2018: Se realizó seguimiento al PMMIT con corte al 15 de marzo, como parte del producto No.2 de la ejecución del contrato No. 70 de 2018.
</t>
    </r>
    <r>
      <rPr>
        <b/>
        <sz val="9"/>
        <color indexed="8"/>
        <rFont val="Calibri"/>
        <family val="2"/>
      </rPr>
      <t xml:space="preserve">SEGUNDO TRIMESTRE:   </t>
    </r>
    <r>
      <rPr>
        <sz val="9"/>
        <color indexed="8"/>
        <rFont val="Calibri"/>
        <family val="2"/>
      </rPr>
      <t xml:space="preserve">21-05-2018: Se realizó el seguimientoal Plan de Mantenimiento y Monitoreo de la Infraestructura y Servicios de Tecnología con corte al 15 de mayo, el cual se encuentra como parte del producto No.4 de la ejecución del contrato No. 70 de 2018.
</t>
    </r>
    <r>
      <rPr>
        <b/>
        <sz val="9"/>
        <color indexed="8"/>
        <rFont val="Calibri"/>
        <family val="2"/>
      </rPr>
      <t>TERCER TRIMESTRE:</t>
    </r>
    <r>
      <rPr>
        <sz val="9"/>
        <color indexed="8"/>
        <rFont val="Calibri"/>
        <family val="2"/>
      </rPr>
      <t xml:space="preserve">se realizó seguimiento a la jornada de  mantenimiento preventivo  a la infraestructura tecnológica con corte al 15 de agosto los días sábados 22 y 29 de septiembre, el cual se encuentra como parte del producto Nro 7 de la ejecución del contrato No. 70 de 2018 </t>
    </r>
  </si>
  <si>
    <r>
      <rPr>
        <b/>
        <sz val="9"/>
        <color indexed="8"/>
        <rFont val="Calibri"/>
        <family val="2"/>
      </rPr>
      <t xml:space="preserve">PRIMER TRIMESTRE: </t>
    </r>
    <r>
      <rPr>
        <sz val="9"/>
        <color indexed="8"/>
        <rFont val="Calibri"/>
        <family val="2"/>
      </rPr>
      <t xml:space="preserve">Se realizaó la Liquidación de Nómina, Seguridad Social y Parafiscales en los terminos establecidos de los meses de enero, febrero y marzo.
</t>
    </r>
    <r>
      <rPr>
        <b/>
        <sz val="9"/>
        <color indexed="8"/>
        <rFont val="Calibri"/>
        <family val="2"/>
      </rPr>
      <t>SEGUNDO TRIMESTRE:</t>
    </r>
    <r>
      <rPr>
        <sz val="9"/>
        <color indexed="8"/>
        <rFont val="Calibri"/>
        <family val="2"/>
      </rPr>
      <t xml:space="preserve">Se realizó la Liquidación de Nómina, Seguridad Social y Parafiscales en los terminos establecidos de los meses de abril, mayo y junio
</t>
    </r>
    <r>
      <rPr>
        <b/>
        <sz val="9"/>
        <color indexed="8"/>
        <rFont val="Calibri"/>
        <family val="2"/>
      </rPr>
      <t xml:space="preserve">TERCER TRIMESTRE: </t>
    </r>
    <r>
      <rPr>
        <sz val="9"/>
        <color indexed="8"/>
        <rFont val="Calibri"/>
        <family val="2"/>
      </rPr>
      <t xml:space="preserve">Se realizado la Liquidación de Nómina, Seguridad Social y Parafiscales en los términos establecidos de los meses de Julio, Agosto y septiembre, Se realizaron las liquidaciones de los ex funcionarios desvinculados, se incluyó a la nómina un nuevo servidor posesionado durante el tercer trimestre, </t>
    </r>
  </si>
  <si>
    <r>
      <rPr>
        <b/>
        <sz val="9"/>
        <color indexed="8"/>
        <rFont val="Calibri"/>
        <family val="2"/>
      </rPr>
      <t xml:space="preserve">PRIMER TRIMESTRE: </t>
    </r>
    <r>
      <rPr>
        <sz val="9"/>
        <color indexed="8"/>
        <rFont val="Calibri"/>
        <family val="2"/>
      </rPr>
      <t xml:space="preserve">Se actualizo el  PL-GTH-13-01 Plan Institucional de Capacitación en su contexto y normatividad vigente de acuerdo a  las nueves directrices del Departamento Administrativo de la Función Publica y al Decreto Único 1083 de 2015,  con fecha de aprobación  02/04/2018.
</t>
    </r>
    <r>
      <rPr>
        <b/>
        <sz val="9"/>
        <color indexed="8"/>
        <rFont val="Calibri"/>
        <family val="2"/>
      </rPr>
      <t xml:space="preserve">SEGUNDO TRIMESTRE: </t>
    </r>
    <r>
      <rPr>
        <sz val="9"/>
        <color indexed="8"/>
        <rFont val="Calibri"/>
        <family val="2"/>
      </rPr>
      <t xml:space="preserve">Se realizaron las 13 actividades de capacitación programadas en el trimestre.
</t>
    </r>
    <r>
      <rPr>
        <b/>
        <sz val="9"/>
        <color indexed="8"/>
        <rFont val="Calibri"/>
        <family val="2"/>
      </rPr>
      <t>TERCER TRIMESTRE:</t>
    </r>
    <r>
      <rPr>
        <sz val="9"/>
        <color indexed="8"/>
        <rFont val="Calibri"/>
        <family val="2"/>
      </rPr>
      <t xml:space="preserve">en septiembre de declaró desierto el proceso de pacacitación inicialemtne planeado, se realizaron ajuste y se inició una nueva oferta de mínima cuantía para capacitación que tiene fecha de finalización el cuarto trimestre. </t>
    </r>
  </si>
  <si>
    <r>
      <rPr>
        <b/>
        <sz val="9"/>
        <color indexed="8"/>
        <rFont val="Calibri"/>
        <family val="2"/>
      </rPr>
      <t xml:space="preserve">PRIMER TRIMESTRE </t>
    </r>
    <r>
      <rPr>
        <sz val="9"/>
        <color indexed="8"/>
        <rFont val="Calibri"/>
        <family val="2"/>
      </rPr>
      <t xml:space="preserve">Se ejecutaron los comités programados en el primer trimestre.
</t>
    </r>
    <r>
      <rPr>
        <b/>
        <sz val="9"/>
        <color indexed="8"/>
        <rFont val="Calibri"/>
        <family val="2"/>
      </rPr>
      <t xml:space="preserve">SEGUNDO TRIMESTRE: </t>
    </r>
    <r>
      <rPr>
        <sz val="9"/>
        <color indexed="8"/>
        <rFont val="Calibri"/>
        <family val="2"/>
      </rPr>
      <t xml:space="preserve">Se han cumplido todas las actividades propuestas con corte a junio de 2018 hay una implementacion del Decreto del 82%
</t>
    </r>
    <r>
      <rPr>
        <b/>
        <sz val="9"/>
        <color indexed="8"/>
        <rFont val="Calibri"/>
        <family val="2"/>
      </rPr>
      <t>TERCER TRIMESTRE:</t>
    </r>
    <r>
      <rPr>
        <sz val="9"/>
        <color indexed="8"/>
        <rFont val="Calibri"/>
        <family val="2"/>
      </rPr>
      <t xml:space="preserve">  se ha ejecutado el seguimiento periódico a la implementación del Decreto 1072 de 2015, con la verificación de los estándares mínimos - Resolución 1111 de 2017. Pendiente el Informe Final de la Auditoría realizada por la Oficina de Control Interno y el seguimiento programado con la ARL, para así formular plan de mejoramiento.</t>
    </r>
  </si>
  <si>
    <r>
      <rPr>
        <b/>
        <sz val="9"/>
        <color indexed="8"/>
        <rFont val="Calibri"/>
        <family val="2"/>
      </rPr>
      <t xml:space="preserve">PRIMER TRIMESTRE: </t>
    </r>
    <r>
      <rPr>
        <sz val="9"/>
        <color indexed="8"/>
        <rFont val="Calibri"/>
        <family val="2"/>
      </rPr>
      <t xml:space="preserve">El plan de Bienenestar fue aprobado Mediante resoluciòn No 031 de 2018.
</t>
    </r>
    <r>
      <rPr>
        <b/>
        <sz val="9"/>
        <color indexed="8"/>
        <rFont val="Calibri"/>
        <family val="2"/>
      </rPr>
      <t xml:space="preserve">SEGUNDO TRIMESTRE: </t>
    </r>
    <r>
      <rPr>
        <sz val="9"/>
        <color indexed="8"/>
        <rFont val="Calibri"/>
        <family val="2"/>
      </rPr>
      <t xml:space="preserve">Se realizaron 2 invitaciones conciertos: Día de la Familia y Día de la secretaría.
</t>
    </r>
    <r>
      <rPr>
        <b/>
        <sz val="9"/>
        <color indexed="8"/>
        <rFont val="Calibri"/>
        <family val="2"/>
      </rPr>
      <t>TERCER TRIMESTRE:</t>
    </r>
    <r>
      <rPr>
        <sz val="9"/>
        <color indexed="8"/>
        <rFont val="Calibri"/>
        <family val="2"/>
      </rPr>
      <t xml:space="preserve"> Se realizó la contratación para apoyo logístico de actividades recreativas para los hijos de los fucnionarios mediate el contrato No. 82 del 9 de agosto de 2018.  Se aprobó mediante Resolcuión No. 97 "Se actualiza el Plan de incentivos no pecuniarios".  Se aprobó mediante Resolución No. 098 "Designación dal mejor funcionario de carrera"</t>
    </r>
  </si>
  <si>
    <r>
      <rPr>
        <b/>
        <sz val="9"/>
        <color indexed="8"/>
        <rFont val="Calibri"/>
        <family val="2"/>
      </rPr>
      <t xml:space="preserve">PRIMER TRIMESTRE: </t>
    </r>
    <r>
      <rPr>
        <sz val="9"/>
        <color indexed="8"/>
        <rFont val="Calibri"/>
        <family val="2"/>
      </rPr>
      <t xml:space="preserve">Se realizo jornada de Inducción y  Reinduccion al Servicio Público el Día 05 de Marzo, el cual conto con el capacitador externo Dra Esperanza Tulande Carmero.  
Se envió invitación a los Funcionarios y Contratistas el Día 02 de Marzo de la Vigencia actual.  
</t>
    </r>
    <r>
      <rPr>
        <b/>
        <sz val="9"/>
        <color indexed="8"/>
        <rFont val="Calibri"/>
        <family val="2"/>
      </rPr>
      <t xml:space="preserve">SEGUNDO TRIMESTRE: </t>
    </r>
    <r>
      <rPr>
        <sz val="9"/>
        <color indexed="8"/>
        <rFont val="Calibri"/>
        <family val="2"/>
      </rPr>
      <t xml:space="preserve">La actividad se ejecutó en el primer trimestre. 
</t>
    </r>
    <r>
      <rPr>
        <b/>
        <sz val="9"/>
        <color indexed="8"/>
        <rFont val="Calibri"/>
        <family val="2"/>
      </rPr>
      <t>TERCER TRIMESTRE:</t>
    </r>
    <r>
      <rPr>
        <sz val="9"/>
        <color indexed="8"/>
        <rFont val="Calibri"/>
        <family val="2"/>
      </rPr>
      <t xml:space="preserve"> La actividad se ejecutó en el primer trimestre. </t>
    </r>
  </si>
  <si>
    <r>
      <rPr>
        <b/>
        <sz val="9"/>
        <color indexed="8"/>
        <rFont val="Calibri"/>
        <family val="2"/>
      </rPr>
      <t xml:space="preserve">PRIMER TRIMESTRE: </t>
    </r>
    <r>
      <rPr>
        <sz val="9"/>
        <color indexed="8"/>
        <rFont val="Calibri"/>
        <family val="2"/>
      </rPr>
      <t xml:space="preserve">Se actualizo el  Manual MN-GTH-13-02 de Inducción y reinducción,  en su contexto, responsabilidades  y normatividad vigente de acuerdo a  las nueves directrices del Departamento Administrativo de la Función Pública y al Decreto Único 1083 de 2015, documento que tiene fecha de aprobación  27/03/2018 .
</t>
    </r>
    <r>
      <rPr>
        <b/>
        <sz val="9"/>
        <color indexed="8"/>
        <rFont val="Calibri"/>
        <family val="2"/>
      </rPr>
      <t xml:space="preserve">SEGUNDO TRIMESTRE: </t>
    </r>
    <r>
      <rPr>
        <sz val="9"/>
        <color indexed="8"/>
        <rFont val="Calibri"/>
        <family val="2"/>
      </rPr>
      <t xml:space="preserve">Se actualizó el Poocediemiento PRO-GTH-13-06 de Gestión de Capacitaciones y el Formato FT-GTH-13-19 Cronograma PIC.
</t>
    </r>
    <r>
      <rPr>
        <b/>
        <sz val="9"/>
        <color indexed="8"/>
        <rFont val="Calibri"/>
        <family val="2"/>
      </rPr>
      <t>TERCER TRIMESTRE:</t>
    </r>
    <r>
      <rPr>
        <sz val="9"/>
        <color indexed="8"/>
        <rFont val="Calibri"/>
        <family val="2"/>
      </rPr>
      <t xml:space="preserve"> La actividad se ejecutó en el primer y segundo trimestre. </t>
    </r>
  </si>
  <si>
    <r>
      <rPr>
        <b/>
        <sz val="9"/>
        <color indexed="8"/>
        <rFont val="Calibri"/>
        <family val="2"/>
      </rPr>
      <t xml:space="preserve">PRIMER TRIMESTRE: </t>
    </r>
    <r>
      <rPr>
        <sz val="9"/>
        <color indexed="8"/>
        <rFont val="Calibri"/>
        <family val="2"/>
      </rPr>
      <t xml:space="preserve">Actividad Programada para ejecutar el Segundo periodo de la vigencia. 
</t>
    </r>
    <r>
      <rPr>
        <b/>
        <sz val="9"/>
        <color indexed="8"/>
        <rFont val="Calibri"/>
        <family val="2"/>
      </rPr>
      <t xml:space="preserve">SEGUNDO TRIMESTRE: </t>
    </r>
    <r>
      <rPr>
        <sz val="9"/>
        <color indexed="8"/>
        <rFont val="Calibri"/>
        <family val="2"/>
      </rPr>
      <t xml:space="preserve">Con corte al 30 de junio de 2018 se han actualizado 2 procedimientos y el plan de emergencias, se remitieron por crreo electronico a la Oficina asesora de planeación el 29 y 30 de junio respectivamete y se radico la solicitud de modificación el dia 10 de julio. Para el tercer trimestre se actualizarán los 2 procedimientos faltantes.
</t>
    </r>
    <r>
      <rPr>
        <b/>
        <sz val="9"/>
        <color indexed="8"/>
        <rFont val="Calibri"/>
        <family val="2"/>
      </rPr>
      <t xml:space="preserve">TERCER TRIMESTRE: </t>
    </r>
    <r>
      <rPr>
        <sz val="9"/>
        <color indexed="8"/>
        <rFont val="Calibri"/>
        <family val="2"/>
      </rPr>
      <t>Se actualizaron los documentos  FT-GTH-13-43 MATRIZ DE SELECCIÓN  PARA PROVEEDORES,  FT-GTH-13-32 PLAN ANUAL DE TRABAJO DEL SISTEMA DE GESTIÓN DE SEGURIDAD Y SALUD EN EL TRABAJO - SGSST, PL-GRF-11-02 PLAN INTERNO DE EMERGENCIAS,  PO-GTH-13-02  POLÍTICA Y OBJETIVOS DEL SISTEMA DE SEGURIDAD Y SALUD EN EL TRABAJO, PL-GTH-13-04 PLAN ANUAL DE VACANTES,  PL-GTH-13-05 PLAN DE PREVISION DE RECURSOS HUMANOS,  PL-GTH-13-06 PLAN ESTRATEGICO TALENTO HUMANO Y EL PL-GTH-13-07 PLAN DE SEGURIDAD Y SALUD EN EL TRABAJO</t>
    </r>
  </si>
  <si>
    <r>
      <t xml:space="preserve">PRIMER TRIMESTRE: </t>
    </r>
    <r>
      <rPr>
        <sz val="9"/>
        <color indexed="8"/>
        <rFont val="Calibri"/>
        <family val="2"/>
      </rPr>
      <t xml:space="preserve">Se ejecutó totalmente la actividad en el primer trimestre.
</t>
    </r>
    <r>
      <rPr>
        <b/>
        <sz val="9"/>
        <color indexed="8"/>
        <rFont val="Calibri"/>
        <family val="2"/>
      </rPr>
      <t xml:space="preserve">SEGUNDO TRIMESTRE: </t>
    </r>
    <r>
      <rPr>
        <sz val="9"/>
        <color indexed="8"/>
        <rFont val="Calibri"/>
        <family val="2"/>
      </rPr>
      <t xml:space="preserve">Se ejecutó totalmente la actividad en el primer trimestre
</t>
    </r>
    <r>
      <rPr>
        <b/>
        <sz val="9"/>
        <color indexed="8"/>
        <rFont val="Calibri"/>
        <family val="2"/>
      </rPr>
      <t>TERCER TRIMESTRE:</t>
    </r>
    <r>
      <rPr>
        <sz val="9"/>
        <color indexed="8"/>
        <rFont val="Calibri"/>
        <family val="2"/>
      </rPr>
      <t xml:space="preserve"> Se ejecutó totalmente la actividad en el primer trimestre</t>
    </r>
  </si>
  <si>
    <r>
      <rPr>
        <b/>
        <sz val="9"/>
        <color indexed="8"/>
        <rFont val="Calibri"/>
        <family val="2"/>
      </rPr>
      <t xml:space="preserve">PRIMER TRIMESTRE: </t>
    </r>
    <r>
      <rPr>
        <sz val="9"/>
        <color indexed="8"/>
        <rFont val="Calibri"/>
        <family val="2"/>
      </rPr>
      <t xml:space="preserve">Actividad Programada para ejecuciôn Segundo, Tercer y Cuarto Trimestre. 
</t>
    </r>
    <r>
      <rPr>
        <b/>
        <sz val="9"/>
        <color indexed="8"/>
        <rFont val="Calibri"/>
        <family val="2"/>
      </rPr>
      <t xml:space="preserve">SEGUNDO TRIMESTRE: </t>
    </r>
    <r>
      <rPr>
        <sz val="9"/>
        <color indexed="8"/>
        <rFont val="Calibri"/>
        <family val="2"/>
      </rPr>
      <t xml:space="preserve">Se realizó seguimiento al componente No. 4: Atención al ciudadano. Punto: 3.5 Talento Humano. SEGUIMIENTO: Se solicito a la Veeduría Distrital,  mediante correo electrónico dirigido al Dr Juan Carlos Rodríguez arana y en ant a la Doctora Claudia Sarmiento, capacitaciòn en Servicio al Ciudadano. 
El tema de capacitación “ Servicio al Ciudadano” se incluyo en el Cronograma Plan Institucional de Capacitación 2018;  con la observación de “ Pendiente fechas por definir por parte de la Veeduria Distrital” 
</t>
    </r>
    <r>
      <rPr>
        <b/>
        <sz val="9"/>
        <color indexed="8"/>
        <rFont val="Calibri"/>
        <family val="2"/>
      </rPr>
      <t>TERCER TRIMESTRE:</t>
    </r>
    <r>
      <rPr>
        <sz val="9"/>
        <color indexed="8"/>
        <rFont val="Calibri"/>
        <family val="2"/>
      </rPr>
      <t xml:space="preserve">Se realizo seguimiento al Plan Anticorrupción y Atencion al Ciudadano " Ley  1474 de 2011  Art 73 </t>
    </r>
  </si>
  <si>
    <r>
      <rPr>
        <b/>
        <sz val="9"/>
        <color indexed="8"/>
        <rFont val="Calibri"/>
        <family val="2"/>
      </rPr>
      <t xml:space="preserve">PRIMER TRIMESTRE: </t>
    </r>
    <r>
      <rPr>
        <sz val="9"/>
        <color indexed="8"/>
        <rFont val="Calibri"/>
        <family val="2"/>
      </rPr>
      <t xml:space="preserve">El seguimiento a  Riesgos se realizará en las siguientes fechas: Mayo, Septiembre, Diciembre, lo anterior debido a que su seguimiento se reporta Cuatrimestralmente. Por lo tanto el avance de la información se realizará en el (Segundo, Tercer y Cuarto) trimestre de la vigencia actual. 
</t>
    </r>
    <r>
      <rPr>
        <b/>
        <sz val="9"/>
        <color indexed="8"/>
        <rFont val="Calibri"/>
        <family val="2"/>
      </rPr>
      <t xml:space="preserve">SEGUNDO TRIMESTRE: </t>
    </r>
    <r>
      <rPr>
        <sz val="9"/>
        <color indexed="8"/>
        <rFont val="Calibri"/>
        <family val="2"/>
      </rPr>
      <t xml:space="preserve">Se hizo la actualiuzación del Mapa de Riesgos del Proceso de Gestión de Talento Humano en cuanto a la identificación, análisis, evaluación y manejo del riesgo, teniendo como resultado que para la vigencia 2018, de los 8 riesgos que manejaba el proceso (4 Estrategicos, 2 Operativos, 1 Legal y 1 de Corrupción), cinco cubren el procesod e Gestión de Talento Humano, desde la vinculación del fucniomario hasta su desvinculación:
</t>
    </r>
    <r>
      <rPr>
        <b/>
        <sz val="9"/>
        <color indexed="8"/>
        <rFont val="Calibri"/>
        <family val="2"/>
      </rPr>
      <t>TERCER TRIMESTRE</t>
    </r>
    <r>
      <rPr>
        <sz val="9"/>
        <color indexed="8"/>
        <rFont val="Calibri"/>
        <family val="2"/>
      </rPr>
      <t>Se realizó seguimiento al mapa de riesgos correspondiente al segundo cuatrimestre.</t>
    </r>
  </si>
  <si>
    <r>
      <rPr>
        <b/>
        <sz val="9"/>
        <color indexed="8"/>
        <rFont val="Calibri"/>
        <family val="2"/>
      </rPr>
      <t xml:space="preserve">PRIMER TRIMESTRE: </t>
    </r>
    <r>
      <rPr>
        <sz val="9"/>
        <color indexed="8"/>
        <rFont val="Calibri"/>
        <family val="2"/>
      </rPr>
      <t xml:space="preserve">Se envió Seguimiento del Plan de Mejora a la OAP 05/04/2018
</t>
    </r>
    <r>
      <rPr>
        <b/>
        <sz val="9"/>
        <color indexed="8"/>
        <rFont val="Calibri"/>
        <family val="2"/>
      </rPr>
      <t xml:space="preserve">SEGUNDO TRIMESTRE: </t>
    </r>
    <r>
      <rPr>
        <sz val="9"/>
        <color indexed="8"/>
        <rFont val="Calibri"/>
        <family val="2"/>
      </rPr>
      <t xml:space="preserve">El Proceso de Gestión de Talento Humano no tiene actividades pendientes en el Plan de Mejora.
</t>
    </r>
    <r>
      <rPr>
        <b/>
        <sz val="9"/>
        <color indexed="8"/>
        <rFont val="Calibri"/>
        <family val="2"/>
      </rPr>
      <t>TERCER TRIMESTRE:</t>
    </r>
    <r>
      <rPr>
        <sz val="9"/>
        <color indexed="8"/>
        <rFont val="Calibri"/>
        <family val="2"/>
      </rPr>
      <t xml:space="preserve"> El Proceso de Gestión de Talento Humano no tiene actividades pendientes en el Plan de Mejora.</t>
    </r>
  </si>
  <si>
    <r>
      <rPr>
        <b/>
        <sz val="9"/>
        <color indexed="8"/>
        <rFont val="Calibri"/>
        <family val="2"/>
      </rPr>
      <t xml:space="preserve">PRIMER TRIMESTRE: </t>
    </r>
    <r>
      <rPr>
        <sz val="9"/>
        <color indexed="8"/>
        <rFont val="Calibri"/>
        <family val="2"/>
      </rPr>
      <t xml:space="preserve">Se hace seguimeinto a los indicados res del Proceso de Talento Humano.
</t>
    </r>
    <r>
      <rPr>
        <b/>
        <sz val="9"/>
        <color indexed="8"/>
        <rFont val="Calibri"/>
        <family val="2"/>
      </rPr>
      <t xml:space="preserve">SEGUNDO TRIMESTRE: </t>
    </r>
    <r>
      <rPr>
        <sz val="9"/>
        <color indexed="8"/>
        <rFont val="Calibri"/>
        <family val="2"/>
      </rPr>
      <t xml:space="preserve">Se realizó la actualización de la hoja de vida de los inicadores y dentro del proceso de analisis se eliminaron dos (Cobertura del plan de bienestar e incentivos Y Eficiencia en la aplicación de la evaluación del desempeño), quedando para Talento Humano el indicador: "Cumplimiento del Plan Institucional de Capacitación de la Vigencia".  
Para el Sistema de Gestión y Seguridad y Salud en el Trabajo se crearon los siguientes:
1. Porcentaje de Ausentismo Laboral
2. Porcentaje de ejecución de evaluacion de condiciones de Salud
3. Porcentaje de cumplimiento de Auditorias
4. Indice de Frecuencia de accidentes de trabajo 
5. Porcentaje de accidentes e incidentes de trabajo  investigados
6. Porcentaje de Ejecucion del Plan de Trabajo Anual
7. Incidencia de Enfermedad Laboral
8. Porcentaje de Prevalencia de Enfermedad Laboral
9. Indice de Severidad
</t>
    </r>
    <r>
      <rPr>
        <b/>
        <sz val="9"/>
        <color indexed="8"/>
        <rFont val="Calibri"/>
        <family val="2"/>
      </rPr>
      <t>TERCER TRIMESTRE:</t>
    </r>
    <r>
      <rPr>
        <sz val="9"/>
        <color indexed="8"/>
        <rFont val="Calibri"/>
        <family val="2"/>
      </rPr>
      <t xml:space="preserve"> Se realizó el seguimiento a los indicadores del proceso.</t>
    </r>
  </si>
  <si>
    <r>
      <rPr>
        <b/>
        <sz val="9"/>
        <color indexed="8"/>
        <rFont val="Calibri"/>
        <family val="2"/>
      </rPr>
      <t xml:space="preserve">PRIMER TRIMESTRE: </t>
    </r>
    <r>
      <rPr>
        <sz val="9"/>
        <color indexed="8"/>
        <rFont val="Calibri"/>
        <family val="2"/>
      </rPr>
      <t xml:space="preserve">Se realizo la entrega de la información en los tiempo establecidos por la OAP 
</t>
    </r>
    <r>
      <rPr>
        <b/>
        <sz val="9"/>
        <color indexed="8"/>
        <rFont val="Calibri"/>
        <family val="2"/>
      </rPr>
      <t xml:space="preserve">SEGUNDO TRIMESTRE: </t>
    </r>
    <r>
      <rPr>
        <sz val="9"/>
        <color indexed="8"/>
        <rFont val="Calibri"/>
        <family val="2"/>
      </rPr>
      <t xml:space="preserve">Se realizó el Plan de Acción de la Dimensión de Talento Humano y se remitió mediante correo electrónico  de fecha 06 de julio de 2018, a la OAP.  
</t>
    </r>
    <r>
      <rPr>
        <b/>
        <sz val="9"/>
        <color indexed="8"/>
        <rFont val="Calibri"/>
        <family val="2"/>
      </rPr>
      <t>TERCER TRIMESTRE:</t>
    </r>
    <r>
      <rPr>
        <sz val="9"/>
        <color indexed="8"/>
        <rFont val="Calibri"/>
        <family val="2"/>
      </rPr>
      <t xml:space="preserve"> Se realizó segimiento al plan de Acción de MiPG tercer trimestre.</t>
    </r>
  </si>
  <si>
    <r>
      <rPr>
        <b/>
        <sz val="9"/>
        <rFont val="Calibri"/>
        <family val="2"/>
      </rPr>
      <t xml:space="preserve">PRIMER TRIMESTRE: </t>
    </r>
    <r>
      <rPr>
        <sz val="9"/>
        <rFont val="Calibri"/>
        <family val="2"/>
      </rPr>
      <t xml:space="preserve">A la fecha se ha realizado la conciliación de la información de los meses de enero y febrero de 2018. 
</t>
    </r>
    <r>
      <rPr>
        <b/>
        <sz val="9"/>
        <rFont val="Calibri"/>
        <family val="2"/>
      </rPr>
      <t>SEGUNDO TRIMESTRE:</t>
    </r>
    <r>
      <rPr>
        <sz val="9"/>
        <rFont val="Calibri"/>
        <family val="2"/>
      </rPr>
      <t xml:space="preserve">Se han detectado diferencias en el reporte de los ingresos del primer trimestre de 2018, reportados del Sistema de información GOOBI y PREDIS, los cuales están en proceso de análilis por parte de los gestores de la información Presupuesto y Tesorería.
</t>
    </r>
    <r>
      <rPr>
        <b/>
        <sz val="9"/>
        <rFont val="Calibri"/>
        <family val="2"/>
      </rPr>
      <t>TERCER TRIMESTRE:</t>
    </r>
    <r>
      <rPr>
        <sz val="9"/>
        <rFont val="Calibri"/>
        <family val="2"/>
      </rPr>
      <t xml:space="preserve"> Se diseñó el informe y se realizó la conciliación mensual de la información entre Tesorería, Presupuesto y Contabilidad a julio 31 de 2018. La conciliación de los meses de agosto y septiembre de 2018 se encuentra pendiente por las inconsistencias que presenta el sistema Goobi y las cuales ya han sido reportadas a través de correo electrónico.</t>
    </r>
  </si>
  <si>
    <r>
      <rPr>
        <b/>
        <sz val="9"/>
        <rFont val="Calibri"/>
        <family val="2"/>
      </rPr>
      <t xml:space="preserve">PRIMER TRIMESTRE </t>
    </r>
    <r>
      <rPr>
        <sz val="9"/>
        <rFont val="Calibri"/>
        <family val="2"/>
      </rPr>
      <t xml:space="preserve">Se efectuó el reporte de los estados contables mensuales del último trimestre de 2017 (octubre, noviembre y diciembre) en la página web. Igualmente se publicaron en la  cartelera los anuales.
</t>
    </r>
    <r>
      <rPr>
        <b/>
        <sz val="9"/>
        <rFont val="Calibri"/>
        <family val="2"/>
      </rPr>
      <t xml:space="preserve">SEGUNDO TRIMESTRE: </t>
    </r>
    <r>
      <rPr>
        <sz val="9"/>
        <rFont val="Calibri"/>
        <family val="2"/>
      </rPr>
      <t>Se efectuó el reporte de los estados contables mensuales del primer trimestre de 2018 (enero, febrero y marzo) en la página web. Igualmente se publicaron en la  cartelera los anuales. Se reportó mediante una hoja en excel debido a que no se ha implementado el nuevo marco normativo en el sistema de información GOOBI</t>
    </r>
    <r>
      <rPr>
        <b/>
        <sz val="9"/>
        <rFont val="Calibri"/>
        <family val="2"/>
      </rPr>
      <t xml:space="preserve">
TERCER TRIMESTRE:</t>
    </r>
    <r>
      <rPr>
        <sz val="9"/>
        <rFont val="Calibri"/>
        <family val="2"/>
      </rPr>
      <t xml:space="preserve"> Se encuentra en proceso de revisión los comprobantes mensuales de depreciación, remitidos por la firma IT-GOP el 7 de octubre de 2018, para efectos de ajustes contables, teniendo en cuenta la información reportada en el1ro y 2do trimestre de 2018 a la Contaduría General de la Nación. Igualmente por las inconsistencias presentadas en el sistema GOOBI e informadas a través de correo electrónico a la Oficina de Planeación y con la apertura de la incidencia correspondiente, se encuentra pendiente por realizar las conciliaciones bancarias de los meses de agosto y septiembre, dada la carencia de movimientos bancarios en el módulo de contabilidad, para efectos del cierre contable del tercer trimestre, el cual vence el 31 de octubre de 2018.</t>
    </r>
  </si>
  <si>
    <r>
      <rPr>
        <b/>
        <sz val="9"/>
        <rFont val="Calibri"/>
        <family val="2"/>
      </rPr>
      <t xml:space="preserve">PRIMER TRIMESTRE </t>
    </r>
    <r>
      <rPr>
        <sz val="9"/>
        <rFont val="Calibri"/>
        <family val="2"/>
      </rPr>
      <t xml:space="preserve">Se realizaron dos comités durante el primer trimestre de 2018.
</t>
    </r>
    <r>
      <rPr>
        <b/>
        <sz val="9"/>
        <rFont val="Calibri"/>
        <family val="2"/>
      </rPr>
      <t xml:space="preserve">SEGUNDO TRIMESTRE: </t>
    </r>
    <r>
      <rPr>
        <sz val="9"/>
        <rFont val="Calibri"/>
        <family val="2"/>
      </rPr>
      <t xml:space="preserve">Para este periodo se realizaron 1 reunnión ordinaria y 7 extraordinarias teniendo en cuenta la novedad presentada por las irregularidades en el manejo de recursos por parte de la Tesorería de entidad.
</t>
    </r>
    <r>
      <rPr>
        <b/>
        <sz val="9"/>
        <rFont val="Calibri"/>
        <family val="2"/>
      </rPr>
      <t xml:space="preserve">TERCER TRIMESTRE: </t>
    </r>
    <r>
      <rPr>
        <sz val="9"/>
        <rFont val="Calibri"/>
        <family val="2"/>
      </rPr>
      <t>Para este periodo se realizaron tres reuniones teniendo en cuenta la novedad presentada por las irregularidades en el manejo de recursos por parte de la Tesorería de entidad y el seguimiento a el reporte de la información contable en el CHIP de la Contaduría General de la Nación y la implementación del nuevo sistema de información Goobi bajo el nuevo marco normativo contable. Igualmente se presentó proyecto de resolución modificatoria al funcionamiento del Comité Técnico de Sostenibilidad Contable, la cual ya fue verirficada por la Oficina Asesora Jurídica y la Oficina de Control Interno y en el momento se encuentra en proceso de ajuste según observaciones y recomendaciones de dichas oficinas, para su posterior firma y publicación.  Con corte al tercer trimestre se encuentra en proceso de elaboraciòn un acta que corresponde a la reunión llevada a cabo el 26 de septiembre de 2018.</t>
    </r>
  </si>
  <si>
    <r>
      <rPr>
        <b/>
        <sz val="9"/>
        <color indexed="8"/>
        <rFont val="Calibri"/>
        <family val="2"/>
      </rPr>
      <t>PRIMER TRIMESTRE:</t>
    </r>
    <r>
      <rPr>
        <sz val="9"/>
        <color indexed="8"/>
        <rFont val="Calibri"/>
        <family val="2"/>
      </rPr>
      <t xml:space="preserve">La  ejecucion de la actividad esra programada para el segundo trimestre. 
</t>
    </r>
    <r>
      <rPr>
        <b/>
        <sz val="9"/>
        <color indexed="8"/>
        <rFont val="Calibri"/>
        <family val="2"/>
      </rPr>
      <t>SEGUNDO TRIMESTRE:</t>
    </r>
    <r>
      <rPr>
        <sz val="9"/>
        <color indexed="8"/>
        <rFont val="Calibri"/>
        <family val="2"/>
      </rPr>
      <t xml:space="preserve">Se hizo un actulaización de la Guía para la presentación de informes de Ejecución financiera de resucrsos entregados en administración así como el acto administrativo que la formaliza los cuales están en tramite de revisión por parte de la OAJ.  Se ecuentra pendiente la actualización del procedimiento del SIG para revisión de informes de ejecución financiera.
</t>
    </r>
    <r>
      <rPr>
        <b/>
        <sz val="9"/>
        <color indexed="8"/>
        <rFont val="Calibri"/>
        <family val="2"/>
      </rPr>
      <t>TERCER TRIMESTRE:</t>
    </r>
    <r>
      <rPr>
        <sz val="9"/>
        <color indexed="8"/>
        <rFont val="Calibri"/>
        <family val="2"/>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t>
    </r>
  </si>
  <si>
    <r>
      <rPr>
        <b/>
        <sz val="9"/>
        <color indexed="8"/>
        <rFont val="Calibri"/>
        <family val="2"/>
      </rPr>
      <t xml:space="preserve">PRIMER TRIMESTRE: </t>
    </r>
    <r>
      <rPr>
        <sz val="9"/>
        <color indexed="8"/>
        <rFont val="Calibri"/>
        <family val="2"/>
      </rPr>
      <t xml:space="preserve">Se realizo el Autodiagnostico del Area de Presupuesto, queda pendiente el area de Contabilidad y Tesoreria.
</t>
    </r>
    <r>
      <rPr>
        <b/>
        <sz val="9"/>
        <color indexed="8"/>
        <rFont val="Calibri"/>
        <family val="2"/>
      </rPr>
      <t xml:space="preserve">SEGUNDO TRIMESTRE: </t>
    </r>
    <r>
      <rPr>
        <sz val="9"/>
        <color indexed="8"/>
        <rFont val="Calibri"/>
        <family val="2"/>
      </rPr>
      <t xml:space="preserve">No reporta avance
</t>
    </r>
    <r>
      <rPr>
        <b/>
        <sz val="9"/>
        <color indexed="8"/>
        <rFont val="Calibri"/>
        <family val="2"/>
      </rPr>
      <t>TERCER TRIMESTRE:</t>
    </r>
    <r>
      <rPr>
        <sz val="9"/>
        <color indexed="8"/>
        <rFont val="Calibri"/>
        <family val="2"/>
      </rPr>
      <t xml:space="preserve"> Se formuló el plan de acción y se realizó el segumiento al plan de acción de MIPG teniendo en cuenta la política de eficiencia del gasto público, donde se informó que se presentó ante el comité de sostenibilidad contable, la conciliación mensual realizada entre Tesorería, Contabilidad y Presupuesto, la cual está elaborada a junio 30 de 2018 y por inconvenientes con el Sistema Goobi está pendiente la elaboración de la conciliación del tercer trimestre.</t>
    </r>
  </si>
  <si>
    <r>
      <rPr>
        <b/>
        <sz val="9"/>
        <color indexed="8"/>
        <rFont val="Calibri"/>
        <family val="2"/>
      </rPr>
      <t xml:space="preserve">PRIMER TRIMESTRE: </t>
    </r>
    <r>
      <rPr>
        <sz val="9"/>
        <color indexed="8"/>
        <rFont val="Calibri"/>
        <family val="2"/>
      </rPr>
      <t xml:space="preserve">Para este trimestre se logro la actualización de los siguientes procedimientos (PRO-CID-15-01 Control Interno Disciplinario Ordinario y PRO-CID-15-02 Control Interno Disciplinario Verbal). Solicitud que fue enviada a la OAP , Mediante Correo Electrónico de Fecha 03/04/2018 y formato FT-MIC-03-04 Solicitud de creación, modificación o eliminación de documentos del 03/04/2018.
</t>
    </r>
    <r>
      <rPr>
        <b/>
        <sz val="9"/>
        <color indexed="8"/>
        <rFont val="Calibri"/>
        <family val="2"/>
      </rPr>
      <t xml:space="preserve">SEGUNDO TRIMESTRE: </t>
    </r>
    <r>
      <rPr>
        <sz val="9"/>
        <color indexed="8"/>
        <rFont val="Calibri"/>
        <family val="2"/>
      </rPr>
      <t xml:space="preserve">La actividad ya se ejecutó.
</t>
    </r>
    <r>
      <rPr>
        <b/>
        <sz val="9"/>
        <color indexed="8"/>
        <rFont val="Calibri"/>
        <family val="2"/>
      </rPr>
      <t>TERCER TRIMESTRE:</t>
    </r>
    <r>
      <rPr>
        <sz val="9"/>
        <color indexed="8"/>
        <rFont val="Calibri"/>
        <family val="2"/>
      </rPr>
      <t xml:space="preserve"> La actividad ya se ejecutó.</t>
    </r>
  </si>
  <si>
    <r>
      <rPr>
        <b/>
        <sz val="9"/>
        <color indexed="8"/>
        <rFont val="Calibri"/>
        <family val="2"/>
      </rPr>
      <t xml:space="preserve">PRIMER TRIMESTRE: </t>
    </r>
    <r>
      <rPr>
        <sz val="9"/>
        <color indexed="8"/>
        <rFont val="Calibri"/>
        <family val="2"/>
      </rPr>
      <t xml:space="preserve">El seguimiento a  Riesgos se realizará en las siguientes fechas: Mayo, Septiembre, Diciembre, lo anterior debido a que su seguimiento se reporta Cuatrimestralmente. Por lo tanto el avance de la información se realizará en el (Segundo, Tercer y Cuarto) trimestre de la vigencia actual. 
</t>
    </r>
    <r>
      <rPr>
        <b/>
        <sz val="9"/>
        <color indexed="8"/>
        <rFont val="Calibri"/>
        <family val="2"/>
      </rPr>
      <t>SEGUNDO TRIMESTRE:</t>
    </r>
    <r>
      <rPr>
        <sz val="9"/>
        <color indexed="8"/>
        <rFont val="Calibri"/>
        <family val="2"/>
      </rPr>
      <t xml:space="preserve">Se realizó el seguimiento a los controles del Mapa de Riesgos del Proceso 
</t>
    </r>
    <r>
      <rPr>
        <b/>
        <sz val="9"/>
        <color indexed="8"/>
        <rFont val="Calibri"/>
        <family val="2"/>
      </rPr>
      <t>TERCER TRIMESTRE</t>
    </r>
    <r>
      <rPr>
        <sz val="9"/>
        <color indexed="8"/>
        <rFont val="Calibri"/>
        <family val="2"/>
      </rPr>
      <t xml:space="preserve">:Se realizó el seguimiento a los controles del Mapa de Riesgos del Proceso </t>
    </r>
  </si>
  <si>
    <r>
      <rPr>
        <b/>
        <sz val="9"/>
        <color indexed="8"/>
        <rFont val="Calibri"/>
        <family val="2"/>
      </rPr>
      <t>PRIMER TRIMESTRE:</t>
    </r>
    <r>
      <rPr>
        <sz val="9"/>
        <color indexed="8"/>
        <rFont val="Calibri"/>
        <family val="2"/>
      </rPr>
      <t xml:space="preserve"> El proceso de Control Interno Disciplinario No tiene acciones abiertas o en desarrollo, se envía correo a la OPA , indicado que el Proceso no tiene acciones pendientes por desarrollar.
</t>
    </r>
    <r>
      <rPr>
        <b/>
        <sz val="9"/>
        <color indexed="8"/>
        <rFont val="Calibri"/>
        <family val="2"/>
      </rPr>
      <t>SEGUNDO TRIMESTRE:</t>
    </r>
    <r>
      <rPr>
        <sz val="9"/>
        <color indexed="8"/>
        <rFont val="Calibri"/>
        <family val="2"/>
      </rPr>
      <t xml:space="preserve">Se realizó el seguimiento Plan de Mejora del Proceso 
</t>
    </r>
    <r>
      <rPr>
        <b/>
        <sz val="9"/>
        <color indexed="8"/>
        <rFont val="Calibri"/>
        <family val="2"/>
      </rPr>
      <t>TERCER TRIMESTRE</t>
    </r>
    <r>
      <rPr>
        <sz val="9"/>
        <color indexed="8"/>
        <rFont val="Calibri"/>
        <family val="2"/>
      </rPr>
      <t>:Se realizó el seguimiento Plan de Mejora del Proceso. El proceso no tiene acciones por ejecutar.</t>
    </r>
  </si>
  <si>
    <r>
      <rPr>
        <b/>
        <sz val="9"/>
        <color indexed="8"/>
        <rFont val="Calibri"/>
        <family val="2"/>
      </rPr>
      <t xml:space="preserve">PRIMER TRIMESTRE: </t>
    </r>
    <r>
      <rPr>
        <sz val="9"/>
        <color indexed="8"/>
        <rFont val="Calibri"/>
        <family val="2"/>
      </rPr>
      <t xml:space="preserve">Se envia seguimiento de los Indicadores mediante Correo Instituacional el 05/04/2018.
</t>
    </r>
    <r>
      <rPr>
        <b/>
        <sz val="9"/>
        <color indexed="8"/>
        <rFont val="Calibri"/>
        <family val="2"/>
      </rPr>
      <t xml:space="preserve">SEGUNDO TRIMESTRE: </t>
    </r>
    <r>
      <rPr>
        <sz val="9"/>
        <color indexed="8"/>
        <rFont val="Calibri"/>
        <family val="2"/>
      </rPr>
      <t xml:space="preserve">Se seguimiento a los indicadores del Proceso 
</t>
    </r>
    <r>
      <rPr>
        <b/>
        <sz val="9"/>
        <color indexed="8"/>
        <rFont val="Calibri"/>
        <family val="2"/>
      </rPr>
      <t>TERCER TRIMESTRE:</t>
    </r>
    <r>
      <rPr>
        <sz val="9"/>
        <color indexed="8"/>
        <rFont val="Calibri"/>
        <family val="2"/>
      </rPr>
      <t xml:space="preserve"> Se seguimiento a los indicadores del Proceso </t>
    </r>
  </si>
  <si>
    <r>
      <rPr>
        <b/>
        <sz val="9"/>
        <color indexed="8"/>
        <rFont val="Calibri"/>
        <family val="2"/>
      </rPr>
      <t xml:space="preserve">PRIMER TRIMESTRE: </t>
    </r>
    <r>
      <rPr>
        <sz val="9"/>
        <color indexed="8"/>
        <rFont val="Calibri"/>
        <family val="2"/>
      </rPr>
      <t xml:space="preserve">Durante el primer trimestre de la vigencia, se dió cumplimiento  al cronograma establecido en el  Plan Anual de auditorias, se desarrollaron 16 actividades.
La OCI  participó en las sesiones programadas por los diferentes Comités Institucionales; adicionalmente asistió a las capacitaciones y socializaciones  programadas por Entidades Distritales como la Función Pública y la Secretaria General de la Alcaldía Mayor.
</t>
    </r>
    <r>
      <rPr>
        <b/>
        <sz val="9"/>
        <color indexed="8"/>
        <rFont val="Calibri"/>
        <family val="2"/>
      </rPr>
      <t xml:space="preserve">SEGUNDO TRIMESTRE: </t>
    </r>
    <r>
      <rPr>
        <sz val="9"/>
        <color indexed="8"/>
        <rFont val="Calibri"/>
        <family val="2"/>
      </rPr>
      <t xml:space="preserve">Durante el Segundo Trimestre de la vigencia, se dió cumplimiento  al cronograma establecido en el  Plan Anual de auditorias, se desarrollaron 16 actividades.
La Oficina de Control Interno realizo las siguientes actividades adicionales durante este periodo: Revisión Resolución Comité Institucional de Coordinación de Control Interno; Revisión Procedimiento Causación Ordenes de pago (Tesorería); Seguimiento: POA - Indicadores – Normograma; Seguimiento y reporte Plan de Mejoramiento Archivístico; Revisión Resultados Furag II; Revisión políticas de operación procesos.
</t>
    </r>
    <r>
      <rPr>
        <b/>
        <sz val="9"/>
        <color indexed="8"/>
        <rFont val="Calibri"/>
        <family val="2"/>
      </rPr>
      <t xml:space="preserve">TERCER TRIMESTRE: </t>
    </r>
    <r>
      <rPr>
        <sz val="9"/>
        <color indexed="8"/>
        <rFont val="Calibri"/>
        <family val="2"/>
      </rPr>
      <t>En cumplimiento de las actividades programadas para el tercer trimestre se ejecutaron 17 activides de la siguiente manera.
Auditoría al proceso de Gestión Financiera,  Auditoría al proceso de Gestión Contractual, Ejecución de la auditoría al proceso de Gestión de Talento Humano, Seguimiento a la Gestión Presupuestal (Informe Trimestral), Arqueos a títulos valores_ Caja Menor, Segundo seguimiento a Mapa de Riesgos, Seguimiento y reporte de la cuenta mensual SIVICOF, Seguimiento a Austeridad del Gasto,  Informe  semestral de Cumplimiento de la atención a  las quejas, sugerencias y reclamos de la entidad Ley 1474 de 2011 artículo 76, Informe de actualización de sistema SIPROJ  y  Seguimiento a las Funciones del Comité de Conciliaciones, Informe de seguimiento al Decreto 215 de 2018, Evaluación trimestral al grado de avance de implementación del nuevo marco normativo de regulación contable pública aplicable a entidades de gobierno en Bogotá Distrito Capital  (Directiva 001 de 2017 y Directiva 005 de 2017 de la Alcaldía Mayor de Bogota- Resolución 193 de 2016 Contaduría General de la Nación),  Seguimiento al Sistema de Información y Gestión del Empleo Público "SIDEAP" (Antes  SIGIA), Elaboración de Informe pormenorizado del estado del control interno de la entidad, Seguimiento a Ley de Transparencia 1712 de 2014 en articulación con el índice de transparencia I.T.,  Seguimiento trimestral al plan de mejoramiento por procesos, Reporte avance PAA a 31 de Julio de 2017.</t>
    </r>
  </si>
  <si>
    <r>
      <rPr>
        <b/>
        <sz val="9"/>
        <color indexed="8"/>
        <rFont val="Calibri"/>
        <family val="2"/>
      </rPr>
      <t xml:space="preserve">PRIMER TRIMESTRE:  </t>
    </r>
    <r>
      <rPr>
        <sz val="9"/>
        <color indexed="8"/>
        <rFont val="Calibri"/>
        <family val="2"/>
      </rPr>
      <t xml:space="preserve">Se adelantó por parte dela OCI  el autodiagnóstico de gestión correspondiente a la Dimesión de Control Interno.
</t>
    </r>
    <r>
      <rPr>
        <b/>
        <sz val="9"/>
        <color indexed="8"/>
        <rFont val="Calibri"/>
        <family val="2"/>
      </rPr>
      <t xml:space="preserve">SEGUNDO TRIMESTRE: </t>
    </r>
    <r>
      <rPr>
        <sz val="9"/>
        <color indexed="8"/>
        <rFont val="Calibri"/>
        <family val="2"/>
      </rPr>
      <t xml:space="preserve">Teniendo en cuenta que se esta realizando por parte de los líderes de proceso la formulación del plan de acción  como resultado del autodiagnóstico de MIPG, las actividades a desarrollar por parte de la OCI, se reprogrman para el el segundo semestre
</t>
    </r>
    <r>
      <rPr>
        <b/>
        <sz val="9"/>
        <color indexed="8"/>
        <rFont val="Calibri"/>
        <family val="2"/>
      </rPr>
      <t>TERCER TRIMESTRE:</t>
    </r>
    <r>
      <rPr>
        <sz val="9"/>
        <color indexed="8"/>
        <rFont val="Calibri"/>
        <family val="2"/>
      </rPr>
      <t xml:space="preserve">Se hará seguimiento en el próximo trimestre una vez se tenga el consolidado de planes de acción de MIPG y el avance.  </t>
    </r>
  </si>
  <si>
    <r>
      <rPr>
        <b/>
        <sz val="9"/>
        <color indexed="8"/>
        <rFont val="Calibri"/>
        <family val="2"/>
      </rPr>
      <t>PRIMER TRIMESTRE:</t>
    </r>
    <r>
      <rPr>
        <sz val="9"/>
        <color indexed="8"/>
        <rFont val="Calibri"/>
        <family val="2"/>
      </rPr>
      <t xml:space="preserve">Se dio cumplimiento a las actividades programadas  durante el primer trimestre en el Plan de acción del Subsistema.
</t>
    </r>
    <r>
      <rPr>
        <b/>
        <sz val="9"/>
        <color indexed="8"/>
        <rFont val="Calibri"/>
        <family val="2"/>
      </rPr>
      <t xml:space="preserve">SEGUNDO TRIMESTRE: </t>
    </r>
    <r>
      <rPr>
        <sz val="9"/>
        <color indexed="8"/>
        <rFont val="Calibri"/>
        <family val="2"/>
      </rPr>
      <t xml:space="preserve">Se dio cumplimiento a las actividades programadas  durante el segundo trimestre en el Plan de acción del Subsistema 
</t>
    </r>
    <r>
      <rPr>
        <b/>
        <sz val="9"/>
        <color indexed="8"/>
        <rFont val="Calibri"/>
        <family val="2"/>
      </rPr>
      <t xml:space="preserve">TERCER TRIMESTRE: </t>
    </r>
    <r>
      <rPr>
        <sz val="9"/>
        <color indexed="8"/>
        <rFont val="Calibri"/>
        <family val="2"/>
      </rPr>
      <t xml:space="preserve">Durante el mes de octubre se reportará el porcentaje de cumplimiento, teniendo en cuenta que el reporte de indicadores y de avance de los planes de acción del MIPG consolidados con corte a 30 de septiembre de 2018, serán publicados por la Oficina Asesora de Planeación en elmes de octubre. </t>
    </r>
  </si>
  <si>
    <r>
      <t xml:space="preserve">
</t>
    </r>
    <r>
      <rPr>
        <b/>
        <sz val="9"/>
        <rFont val="Calibri"/>
        <family val="2"/>
      </rPr>
      <t xml:space="preserve">SEGUNDO TRIMESTRE: </t>
    </r>
    <r>
      <rPr>
        <sz val="9"/>
        <rFont val="Calibri"/>
        <family val="2"/>
      </rPr>
      <t xml:space="preserve">En la Revisión por la dirección , se presentaron los resultados del seguimiento a los mapas de riesgos institucional y de corrupción por procesos a 30/04/2018. Se indicó que se realizó la actualización del formato FT-MIC-03-07 Mapa de riesgos institucional y de corrupción, dando cumplimiento a los lineamientos del DAFP y de la Secretaría de Transparencia. De acuerdo a esta actualización se evidenció que se redujo la cantidad de riesgos de corrupción  respecto a 2017: de 17 a 13 riesgos y de riesgos de proceso  respecto a 2017: de 52 a 42 riesgos.
</t>
    </r>
    <r>
      <rPr>
        <b/>
        <sz val="9"/>
        <rFont val="Calibri"/>
        <family val="2"/>
      </rPr>
      <t xml:space="preserve">TERCER TRIMESTRE: </t>
    </r>
    <r>
      <rPr>
        <sz val="9"/>
        <rFont val="Calibri"/>
        <family val="2"/>
      </rPr>
      <t xml:space="preserve"> Se ajustó el mapa de riesgos para el seguimiento del segundo cuatrimestre con los criteriors requeridos por la Corporación Transparencia por Colombia. Se presentó la materialización de 2 riesgos. En comité directivo No. 16 de</t>
    </r>
    <r>
      <rPr>
        <sz val="9"/>
        <color indexed="10"/>
        <rFont val="Calibri"/>
        <family val="2"/>
      </rPr>
      <t xml:space="preserve"> </t>
    </r>
    <r>
      <rPr>
        <sz val="9"/>
        <rFont val="Calibri"/>
        <family val="2"/>
      </rPr>
      <t>la OCI hizo la recomendación de fortalecer el seguimiento al mapa (controles y acciones) y a la formulación de los mismos, lo cual se mejorará con la actualización del formato del mapa de riesgos de acuerdo a la nueva metodología del DAFP para el ultimo seguimiento de 2018.</t>
    </r>
  </si>
  <si>
    <r>
      <rPr>
        <b/>
        <sz val="9"/>
        <rFont val="Calibri"/>
        <family val="2"/>
      </rPr>
      <t>PRIMER TRIMESTRE:</t>
    </r>
    <r>
      <rPr>
        <sz val="9"/>
        <rFont val="Calibri"/>
        <family val="2"/>
      </rPr>
      <t xml:space="preserve"> Se realizó la formulación oportuna del POA para la vigencia 2018.
</t>
    </r>
    <r>
      <rPr>
        <b/>
        <sz val="9"/>
        <rFont val="Calibri"/>
        <family val="2"/>
      </rPr>
      <t xml:space="preserve">SEGUNDO TRIMESTRE: </t>
    </r>
    <r>
      <rPr>
        <sz val="9"/>
        <rFont val="Calibri"/>
        <family val="2"/>
      </rPr>
      <t xml:space="preserve">En Comité Directivo se presentó a los directivos de la entidad los resultados del primer seguimiento a los POA de cada uno de los procesos de la entidad,  resaltando el cumplimiento de las fechas de reporte y los procesos que no dieron cumplimiento a las actividades programadas. 
Se realizó la actualización del documento IN-DIP-02-02 Instructivo para la elaboración del POA.
</t>
    </r>
    <r>
      <rPr>
        <b/>
        <sz val="9"/>
        <rFont val="Calibri"/>
        <family val="2"/>
      </rPr>
      <t xml:space="preserve">TERCER TRIMESTRE: </t>
    </r>
    <r>
      <rPr>
        <sz val="9"/>
        <rFont val="Calibri"/>
        <family val="2"/>
      </rPr>
      <t>En Comité Directivo se presentó a los directivos de la entidad los resultados del segundo seguimiento a los POA de cada uno de los procesos de la entidad,  resaltando el cumplimiento de las fechas de reporte y los procesos que no dieron cumplimiento a las actividades programadas. Se presentaron 12 incumplimientos.</t>
    </r>
  </si>
  <si>
    <r>
      <rPr>
        <b/>
        <sz val="9"/>
        <rFont val="Calibri"/>
        <family val="2"/>
      </rPr>
      <t xml:space="preserve">PRIMER TRIMESTRE: </t>
    </r>
    <r>
      <rPr>
        <sz val="9"/>
        <rFont val="Calibri"/>
        <family val="2"/>
      </rPr>
      <t xml:space="preserve">El 06/03/2018 con el acompañamiento de la Secretaría de Transparencia de la Presidencia de la República, se capacitó a funcionarios y contratistas acerca de la importancia y el impacto que tiene la adecuada gestión del riesgo en la entidad, particularmente de los riesgos de corrupción y se explicó la actualización de la metodología que debe aplicarse para la gestión de este tipo de riesgos, la cual se tendra en cuenta para el primer seguimiento del mapa de riesgos en el mes de mayo de  2018.
</t>
    </r>
    <r>
      <rPr>
        <b/>
        <sz val="9"/>
        <rFont val="Calibri"/>
        <family val="2"/>
      </rPr>
      <t xml:space="preserve">SEGUNDO TRIMESTRE: </t>
    </r>
    <r>
      <rPr>
        <sz val="9"/>
        <rFont val="Calibri"/>
        <family val="2"/>
      </rPr>
      <t xml:space="preserve">Se realizó acompañamiento a los procesos para la actualización de todos los mapas de riesgo institucionales y de corrupción. Se logró sensibilizar a los enlaces de gestión de cada uno de los procesos acerca de los cambios en la metodología y el adecuado análisis de los riesgos de su proceso.  Como resultado se redujo la cantidad de riesgos de corrupción  respecto a 2017: de 17 a 13 riesgos y de riesgos de proceso  respecto a 2017: de 52 a 42 riesgos, lo que evidencia un mejor análisis de los riesgos establecidos. 
</t>
    </r>
    <r>
      <rPr>
        <b/>
        <sz val="9"/>
        <rFont val="Calibri"/>
        <family val="2"/>
      </rPr>
      <t xml:space="preserve">TERCER TRIMESTRE: </t>
    </r>
    <r>
      <rPr>
        <sz val="9"/>
        <rFont val="Calibri"/>
        <family val="2"/>
      </rPr>
      <t xml:space="preserve">Se actualizó el formato FT-MIC-03-01 Formato Caracterización de Procesos depurando la información relacionada en el mismo, en particular las políticas de operación las cuales son definidas en cada procedimiento y que no eran necesarias en la caracterización. Se capacitó a los referentes de gestión de todos los procesos acerca de como hacer esta actualización, incluyendo además la correcta redacción del objetivo y alcance de los procesos. </t>
    </r>
  </si>
  <si>
    <r>
      <rPr>
        <b/>
        <sz val="9"/>
        <rFont val="Calibri"/>
        <family val="2"/>
      </rPr>
      <t xml:space="preserve">PRIMER TRIMESTRE: </t>
    </r>
    <r>
      <rPr>
        <sz val="9"/>
        <rFont val="Calibri"/>
        <family val="2"/>
      </rPr>
      <t xml:space="preserve">Se gestionaron oportunamente 37 solicitudes de Creación, modificación o eliminación de documentos, realizando la oportuna actualización en la Maloca SIG y en el listado maestro de documentos.
</t>
    </r>
    <r>
      <rPr>
        <b/>
        <sz val="9"/>
        <rFont val="Calibri"/>
        <family val="2"/>
      </rPr>
      <t xml:space="preserve">SEGUNDO TRIMESTRE: </t>
    </r>
    <r>
      <rPr>
        <sz val="9"/>
        <rFont val="Calibri"/>
        <family val="2"/>
      </rPr>
      <t xml:space="preserve">Se gestionaron oportunamente 42 solicitudes de Creación, modificación o eliminación de documentos, realizando la oportuna actualización en la Maloca SIG y en el listado maestro de documentos.
</t>
    </r>
    <r>
      <rPr>
        <b/>
        <sz val="9"/>
        <rFont val="Calibri"/>
        <family val="2"/>
      </rPr>
      <t>TERCER TRIMESTRE:</t>
    </r>
    <r>
      <rPr>
        <sz val="9"/>
        <rFont val="Calibri"/>
        <family val="2"/>
      </rPr>
      <t xml:space="preserve"> Se gestionaron oportunamente 52 solicitudes de Creación, modificación o eliminación de documentos, realizando la oportuna actualización en la Maloca SIG y en el listado maestro de documentos.</t>
    </r>
  </si>
  <si>
    <r>
      <rPr>
        <b/>
        <sz val="9"/>
        <rFont val="Calibri"/>
        <family val="2"/>
      </rPr>
      <t xml:space="preserve">PRIMER TRIMESTRE: </t>
    </r>
    <r>
      <rPr>
        <sz val="9"/>
        <rFont val="Calibri"/>
        <family val="2"/>
      </rPr>
      <t xml:space="preserve">Se elaboró una herramienta facilitativa para realizar un autodiagnóstico del Subsistema de Responsabilidad Social, basada en el lineamiento 15 de la Secretaría General. Esta herramienta facilita la identificación de requisitos sin cumplir de este Subsistema que serán incluidos en el Plan de trabajo del mismo.
</t>
    </r>
    <r>
      <rPr>
        <b/>
        <sz val="9"/>
        <rFont val="Calibri"/>
        <family val="2"/>
      </rPr>
      <t xml:space="preserve">SEGUNDO TRIMESTRE: </t>
    </r>
    <r>
      <rPr>
        <sz val="9"/>
        <rFont val="Calibri"/>
        <family val="2"/>
      </rPr>
      <t xml:space="preserve">No aplica.
</t>
    </r>
    <r>
      <rPr>
        <b/>
        <sz val="9"/>
        <rFont val="Calibri"/>
        <family val="2"/>
      </rPr>
      <t>TERCER TRIMESTRE:</t>
    </r>
    <r>
      <rPr>
        <sz val="9"/>
        <rFont val="Calibri"/>
        <family val="2"/>
      </rPr>
      <t xml:space="preserve"> No aplica.</t>
    </r>
  </si>
  <si>
    <r>
      <rPr>
        <b/>
        <sz val="9"/>
        <rFont val="Calibri"/>
        <family val="2"/>
      </rPr>
      <t xml:space="preserve">PRIMER TRIMESTRE: </t>
    </r>
    <r>
      <rPr>
        <sz val="9"/>
        <rFont val="Calibri"/>
        <family val="2"/>
      </rPr>
      <t xml:space="preserve">Se realizó el Autodiagnóstico a la política "Seguimiento y Evaluación del desempeño institucional", en el formato de MIPG facilitado en la página http://www.funcionpublica.gov.co/eva/mipg/herramientas-furag.html. El puntaje obtenido fue 86,2.
En cuanto a las políticas "Fortalecimiento institucional y simplificación de procesos" y "Gestión del conocimiento e innovación", EL MIPG no tiene diseñadas herramientas de autodiagnóstico a la fecha. Sin embargo se adelantó una lista de chequeo según lo que se describe en el Manual Operativo de MIPG en lo referente a dichas políticas. 
</t>
    </r>
    <r>
      <rPr>
        <b/>
        <sz val="9"/>
        <rFont val="Calibri"/>
        <family val="2"/>
      </rPr>
      <t xml:space="preserve">SEGUNDO TRIMESTRE: </t>
    </r>
    <r>
      <rPr>
        <sz val="9"/>
        <rFont val="Calibri"/>
        <family val="2"/>
      </rPr>
      <t xml:space="preserve">Se fómuló el plan de acción de MIPG de las políticas "Fortalecimiento institucional y simplificación de procesos", "Gestión del conocimiento e innovación" y "Seguimiento y evaluación del desempeño institucional" a ejecutar en el tercer y cuarto trimestre de 2018, 
</t>
    </r>
    <r>
      <rPr>
        <b/>
        <sz val="9"/>
        <rFont val="Calibri"/>
        <family val="2"/>
      </rPr>
      <t xml:space="preserve">TERCER TRIMESTRE: </t>
    </r>
    <r>
      <rPr>
        <sz val="9"/>
        <rFont val="Calibri"/>
        <family val="2"/>
      </rPr>
      <t>Se adelantaron las acciones formuladas satisfactoriamente y a tiempo, según lo reportado en el comité directivo del 1 de octubre de 2018, donde se reportó el avance en la implementación del MIPG en la entidad.</t>
    </r>
  </si>
  <si>
    <r>
      <rPr>
        <b/>
        <sz val="9"/>
        <rFont val="Calibri"/>
        <family val="2"/>
      </rPr>
      <t xml:space="preserve">PRIMER TRIMESTRE: </t>
    </r>
    <r>
      <rPr>
        <sz val="9"/>
        <rFont val="Calibri"/>
        <family val="2"/>
      </rPr>
      <t xml:space="preserve">Se realizó la distribución de las 16 políticas de MIPG entre los procesos de la entidad, correspondientes a cada temática. Se envíaron vía correo electrónico con el manual operativo de MIPG. Se realizó una reunión informativa con representantes de todos los procesos, donde se recordaron fechas y compromisos para el cumplimiento de las actividades de implementación del MIPG. Asi mismo, se participó en las diferentes jornadas de capacitación del Depto. Administrativo de la Función Pública y de la Secretaría General. 
</t>
    </r>
    <r>
      <rPr>
        <b/>
        <sz val="9"/>
        <rFont val="Calibri"/>
        <family val="2"/>
      </rPr>
      <t xml:space="preserve">SEGUNDO TRIMESTRE: </t>
    </r>
    <r>
      <rPr>
        <sz val="9"/>
        <rFont val="Calibri"/>
        <family val="2"/>
      </rPr>
      <t xml:space="preserve">Se apoyó la elaboración de los planes de acción de las políticas: Defensa judicial, Integridad, Participación ciudadana, Racionalización de trámites y Servicio al ciudadano. A solicitud de los responsables de dichas políticas. 
</t>
    </r>
    <r>
      <rPr>
        <b/>
        <sz val="9"/>
        <rFont val="Calibri"/>
        <family val="2"/>
      </rPr>
      <t>TERCER TRIMESTRE:</t>
    </r>
    <r>
      <rPr>
        <sz val="9"/>
        <rFont val="Calibri"/>
        <family val="2"/>
      </rPr>
      <t xml:space="preserve"> Se apoyó el reporte del avance de las acciones formuladas por cada una de los responsables de las políticas de MIPG. Se consolidó esta infromación y se presentó en el comité directivo del 1 de octubre de 2018.</t>
    </r>
  </si>
  <si>
    <r>
      <rPr>
        <b/>
        <sz val="9"/>
        <rFont val="Calibri"/>
        <family val="2"/>
      </rPr>
      <t xml:space="preserve">PRIMER TRIMESTRE: </t>
    </r>
    <r>
      <rPr>
        <sz val="9"/>
        <rFont val="Calibri"/>
        <family val="2"/>
      </rPr>
      <t xml:space="preserve">Se realizarpn las conciliaciones mensuales correspondientes al primer trimestre de 2018, No se encontraron diferencias en la conciliación entre los dos sistemas de información. No obstante está pendiente de conciliar en la ejecucón de ingresos entre Tesorería y CUD.
</t>
    </r>
    <r>
      <rPr>
        <b/>
        <sz val="9"/>
        <rFont val="Calibri"/>
        <family val="2"/>
      </rPr>
      <t xml:space="preserve">SEGUNDO TRIMESTRE: </t>
    </r>
    <r>
      <rPr>
        <sz val="9"/>
        <rFont val="Calibri"/>
        <family val="2"/>
      </rPr>
      <t xml:space="preserve">Información Conciliada a junio 30 de los Sistemas de Información.
</t>
    </r>
    <r>
      <rPr>
        <b/>
        <sz val="9"/>
        <rFont val="Calibri"/>
        <family val="2"/>
      </rPr>
      <t xml:space="preserve">TERCER TRIMESTRE: </t>
    </r>
    <r>
      <rPr>
        <sz val="9"/>
        <rFont val="Calibri"/>
        <family val="2"/>
      </rPr>
      <t>Información Conciliada a septeimbre  30 de los Sistemas de Información, dejando evidencia por correo de las diferencias detectadas en la conciliación entre los dos sistemas de información.</t>
    </r>
  </si>
  <si>
    <r>
      <rPr>
        <b/>
        <sz val="9"/>
        <rFont val="Calibri"/>
        <family val="2"/>
      </rPr>
      <t xml:space="preserve">PRIMER TRIMESTRE: </t>
    </r>
    <r>
      <rPr>
        <sz val="9"/>
        <rFont val="Calibri"/>
        <family val="2"/>
      </rPr>
      <t xml:space="preserve">Se enviaron todos los informes correspondientes a la ejecución presupuestal del trimestre. No obstante en el mes de febrero se presentó mora en la entrega de los mismos por pérdida de documentos bajo responsabilidad de la empresa de entrega de correspondencia. Se entregaron fuera de las fechas establecidas.
</t>
    </r>
    <r>
      <rPr>
        <b/>
        <sz val="9"/>
        <rFont val="Calibri"/>
        <family val="2"/>
      </rPr>
      <t>SEGUNDO TRIMESTRE:</t>
    </r>
    <r>
      <rPr>
        <sz val="9"/>
        <rFont val="Calibri"/>
        <family val="2"/>
      </rPr>
      <t xml:space="preserve"> Informes Entregados oportunamente
</t>
    </r>
    <r>
      <rPr>
        <b/>
        <sz val="9"/>
        <rFont val="Calibri"/>
        <family val="2"/>
      </rPr>
      <t>TERCER TRIMESTRE:</t>
    </r>
    <r>
      <rPr>
        <sz val="9"/>
        <rFont val="Calibri"/>
        <family val="2"/>
      </rPr>
      <t xml:space="preserve"> Informes Entregados oportunamente</t>
    </r>
  </si>
  <si>
    <r>
      <rPr>
        <b/>
        <sz val="9"/>
        <rFont val="Calibri"/>
        <family val="2"/>
      </rPr>
      <t xml:space="preserve">PRIMER TRIMESTRE:  </t>
    </r>
    <r>
      <rPr>
        <sz val="9"/>
        <rFont val="Calibri"/>
        <family val="2"/>
      </rPr>
      <t xml:space="preserve">Se realizaron las conciliaciones con el área de Tesorería, como insumo al cierre Presupuestal. Se encuentra pendiente la conciliación con el área contable, una vez se remita infomación de CUD por parte de la SHD.
</t>
    </r>
    <r>
      <rPr>
        <b/>
        <sz val="9"/>
        <rFont val="Calibri"/>
        <family val="2"/>
      </rPr>
      <t xml:space="preserve">SEGUNDO TRIMESTRE:  </t>
    </r>
    <r>
      <rPr>
        <sz val="9"/>
        <rFont val="Calibri"/>
        <family val="2"/>
      </rPr>
      <t xml:space="preserve">Se realizaron las conciliaciones con el área de Tesorería, como insumo al cierre Presupuestal. Se encuentra pendiente la conciliación con el área contable, una vez se remita infomación de CUD por parte de la SHD.
Se efectuaron dos Comitpes de Seguimiento a la Ejecución Presupuetal, en los cuales se socializó la situación en vigencia y reservas dando las alertas para la Ejecución oportuna de los recursos
</t>
    </r>
    <r>
      <rPr>
        <b/>
        <sz val="9"/>
        <rFont val="Calibri"/>
        <family val="2"/>
      </rPr>
      <t xml:space="preserve">TERCER TRIMESTRE:  </t>
    </r>
    <r>
      <rPr>
        <sz val="9"/>
        <rFont val="Calibri"/>
        <family val="2"/>
      </rPr>
      <t xml:space="preserve">Se han realizdo los seguimientos a traves de los comités de seguimiento a la Ejecuición Presupuestal en los cuales se ha socializado el avance detallado de la ejecución por cada rubro y proyecto del presupuesto.  adicionalmente se han socializado las alertas relacionadas con la ejecución de las reservas teniendo en cuenta la ejecución de las mismas a la fecha de corte de este seguimiento.  EL presupuesto de Inversión se encuentra en un 99% de  ejecución, en tanto que en funcionamiento se encuentra en un 85% de ejecución, dentro de lo normal, teniendo en cuenta que se trata de pagos recurrentes que tienen un alto impacto en el mes de diciembre.  por otra parte, el consolidado de Gastos generales sobre el cual se gestionará un traslado presupeustal ene l último trimestre a efectos de cubrir necesidades no proyectadas en el presupuesto, finamente en lo que respecta a reservas se cuenta con una ejecución de 87% por cuanto se ha requerido efectuar adiciones en tiempo sobre algunos contratos que cuentan con saldo.  </t>
    </r>
  </si>
  <si>
    <r>
      <rPr>
        <b/>
        <sz val="9"/>
        <rFont val="Calibri"/>
        <family val="2"/>
      </rPr>
      <t xml:space="preserve">PRIMER TRIMESTRE:  </t>
    </r>
    <r>
      <rPr>
        <sz val="9"/>
        <rFont val="Calibri"/>
        <family val="2"/>
      </rPr>
      <t xml:space="preserve">Se recibió por parte de la SHD circular con lineamientos de la Programación Presupuestal vigencia 2019. se está a la espera de la Circular de incio de actividades relacionadas con el anteproyecto de Presupuesto 2019.
</t>
    </r>
    <r>
      <rPr>
        <b/>
        <sz val="9"/>
        <rFont val="Calibri"/>
        <family val="2"/>
      </rPr>
      <t xml:space="preserve">SEGUNDO TRIMESTRE:  </t>
    </r>
    <r>
      <rPr>
        <sz val="9"/>
        <rFont val="Calibri"/>
        <family val="2"/>
      </rPr>
      <t xml:space="preserve">Se actualizó en PREDIS el consolidado de gastos generales vigencia 2017. Se consolidó anteproyecto de necesidades en gastos generales vigencia 2019, información reportada por los responsables de la ejecución de los recursos.  Se encuentra pendiente el envío de cotizaciónes y/o estudio de mercado por parte de los responsables de acuerdo con compromiso del Comité extraordinario de seguimiento a la ejecución presupuestal, información que será consolidada y llevada a mesa de trabajo con DDP programada por Circular para la primera semana del mes de agosto.   
Se recibió por parte de la SHD circular con lineamientos de la Programación Presupuestal vigencia 2019. se está a la espera de la Circular de incio de actividades relacionadas con el anteproyecto de Presupuesto 2019.
</t>
    </r>
    <r>
      <rPr>
        <b/>
        <sz val="9"/>
        <rFont val="Calibri"/>
        <family val="2"/>
      </rPr>
      <t xml:space="preserve">TERCER TRIMESTRE: </t>
    </r>
    <r>
      <rPr>
        <sz val="9"/>
        <rFont val="Calibri"/>
        <family val="2"/>
      </rPr>
      <t xml:space="preserve">Se efectuó  las mesas de trabajo con la SDH realacionadas con el agregado Gastos Generales e Inversión Directa, quedanod definido el presupuesto para la siguiente vigencia.  Se remitieron los informres relacionados con Srvicios personales asociados a la nómina, servicios personales indirectos y Plan Financiero, una vez revisados y eprobados por la DDP se recibió cuota global de gasto donde se detalla el presupuesto aprobado para la entidad.  se realizó en conjunto con al OAP el cargue de inversión directa detallado por concepto de gasto, quedando pendiente el cargue de presuuesto en PREDIS por parte de la DDP y en Goobi por parte de presupuesto el cuál se realizará en la primera semana de enero de 2019.  </t>
    </r>
  </si>
  <si>
    <r>
      <rPr>
        <b/>
        <sz val="9"/>
        <rFont val="Calibri"/>
        <family val="2"/>
      </rPr>
      <t xml:space="preserve">PRIMER TRIMESTRE: </t>
    </r>
    <r>
      <rPr>
        <sz val="9"/>
        <rFont val="Calibri"/>
        <family val="2"/>
      </rPr>
      <t xml:space="preserve">En el mes de marzo en la ejecución del PAC fue del 99%
</t>
    </r>
    <r>
      <rPr>
        <b/>
        <sz val="9"/>
        <rFont val="Calibri"/>
        <family val="2"/>
      </rPr>
      <t xml:space="preserve">SEGUNDO TRIMESTRE: </t>
    </r>
    <r>
      <rPr>
        <sz val="9"/>
        <rFont val="Calibri"/>
        <family val="2"/>
      </rPr>
      <t xml:space="preserve">En el segundo trimestre la ejecución del PAC fue del 95%
</t>
    </r>
    <r>
      <rPr>
        <b/>
        <sz val="9"/>
        <rFont val="Calibri"/>
        <family val="2"/>
      </rPr>
      <t>TERCER TRIMESTRE:</t>
    </r>
    <r>
      <rPr>
        <sz val="9"/>
        <rFont val="Calibri"/>
        <family val="2"/>
      </rPr>
      <t xml:space="preserve"> En el tercer trimestre la ejecución del PAC fue del 97%. Se gestionó con oportunidad el pago de nómina, proveedores, contratistas e impuestos.</t>
    </r>
  </si>
  <si>
    <r>
      <rPr>
        <b/>
        <sz val="9"/>
        <rFont val="Calibri"/>
        <family val="2"/>
      </rPr>
      <t xml:space="preserve">PRIMER TRIMESTRE: </t>
    </r>
    <r>
      <rPr>
        <sz val="9"/>
        <rFont val="Calibri"/>
        <family val="2"/>
      </rPr>
      <t xml:space="preserve">Depuración de partidas conciliatorias de meses anteriores.
</t>
    </r>
    <r>
      <rPr>
        <b/>
        <sz val="9"/>
        <rFont val="Calibri"/>
        <family val="2"/>
      </rPr>
      <t xml:space="preserve">SEGUNDO TRIMESTRE: </t>
    </r>
    <r>
      <rPr>
        <sz val="9"/>
        <rFont val="Calibri"/>
        <family val="2"/>
      </rPr>
      <t xml:space="preserve">Depuración de partidas conciliatorias de meses anteriores
</t>
    </r>
    <r>
      <rPr>
        <b/>
        <sz val="9"/>
        <rFont val="Calibri"/>
        <family val="2"/>
      </rPr>
      <t xml:space="preserve">TERCER TRIMESTRE: </t>
    </r>
    <r>
      <rPr>
        <sz val="9"/>
        <rFont val="Calibri"/>
        <family val="2"/>
      </rPr>
      <t xml:space="preserve">Se elaboraron las conciliaciones bancarias de los meses de junio, julio y agosto de 2018 y se continuó con la depuración de partidas conciliatorias a 31 de diciembre de 2017, presentando las respectivas fichas de depuración contable al Comité Técnico de Sostenibilidad Contable. En cuanto a la depuración de partidas conciliatorias a 31 de diciembre de 2017, la actividad quedó culminada, quedando depuradas las partidas conciliatorias de elevada antiguedad.  De otra parte se elaboró un formato para conciliación de ingresos y gastos entre presupuesto, tesorería y contabilidad el cual fue actualizado a 30 de junio de 2018; para los meses de julio y agosto por inconvenientes en el sistema GOOBI, ya reportados a la Oficina de Asesora de Planeación , la conciliación no se ha podido llevar a cabo.
                                                                </t>
    </r>
  </si>
  <si>
    <r>
      <rPr>
        <b/>
        <sz val="9"/>
        <rFont val="Calibri"/>
        <family val="2"/>
      </rPr>
      <t xml:space="preserve">PRIMER TRIMESTRE: </t>
    </r>
    <r>
      <rPr>
        <sz val="9"/>
        <rFont val="Calibri"/>
        <family val="2"/>
      </rPr>
      <t xml:space="preserve">Se realizaron los seguimientos a estos temas de manera permanente.
</t>
    </r>
    <r>
      <rPr>
        <b/>
        <sz val="9"/>
        <rFont val="Calibri"/>
        <family val="2"/>
      </rPr>
      <t xml:space="preserve">SEGUNDO TRIMESTRE: </t>
    </r>
    <r>
      <rPr>
        <sz val="9"/>
        <rFont val="Calibri"/>
        <family val="2"/>
      </rPr>
      <t>Se llevó a cabo reunión de Comité Financiero y Comité de Cartera el  27/06/2018.</t>
    </r>
    <r>
      <rPr>
        <b/>
        <sz val="9"/>
        <rFont val="Calibri"/>
        <family val="2"/>
      </rPr>
      <t xml:space="preserve">
TERCER TRIMESTRE: </t>
    </r>
    <r>
      <rPr>
        <sz val="9"/>
        <rFont val="Calibri"/>
        <family val="2"/>
      </rPr>
      <t>Se llevó a cabo reunión de Comité Financiero el 5 de septiembre de 2018. Para el Comité de Cartera se encuentra en borrador resolución para derogración de dicho comité.</t>
    </r>
  </si>
  <si>
    <t>Se realizaron actividades de Bienestar, pero no se cumplio con la totalidad de las mismas debido a que aunque se realizó el proceso de contratación para las vacaciones recreativas,  establecidas para éste triemstre, el proceso se declaró desierto. Adicionalmente, se aplazó una jornada de Bienestar por cruce de  actividades.</t>
  </si>
  <si>
    <t xml:space="preserve">Se solicita ajustar redacción de la actividad "Ejecutar y hacer  seguimiento a las actividades formuladas en el plan de acción- PIGA  vigencia 2018." </t>
  </si>
  <si>
    <t xml:space="preserve">Ejecutar y hacer  seguimiento a las actividades formuladas en el plan de acción- PIGA  vigencia 2018.
</t>
  </si>
</sst>
</file>

<file path=xl/styles.xml><?xml version="1.0" encoding="utf-8"?>
<styleSheet xmlns="http://schemas.openxmlformats.org/spreadsheetml/2006/main">
  <numFmts count="14">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0.0%"/>
    <numFmt numFmtId="165" formatCode="0.0"/>
    <numFmt numFmtId="166" formatCode="_-* #,##0_-;\-* #,##0_-;_-* &quot;-&quot;??_-;_-@_-"/>
    <numFmt numFmtId="167" formatCode="0.000"/>
    <numFmt numFmtId="168" formatCode="0.0000"/>
    <numFmt numFmtId="169" formatCode="0.000%"/>
  </numFmts>
  <fonts count="56">
    <font>
      <sz val="11"/>
      <color theme="1"/>
      <name val="Calibri"/>
      <family val="2"/>
    </font>
    <font>
      <sz val="11"/>
      <color indexed="8"/>
      <name val="Calibri"/>
      <family val="2"/>
    </font>
    <font>
      <sz val="8"/>
      <name val="Arial"/>
      <family val="2"/>
    </font>
    <font>
      <b/>
      <sz val="8"/>
      <name val="Arial"/>
      <family val="2"/>
    </font>
    <font>
      <b/>
      <sz val="9"/>
      <name val="Arial"/>
      <family val="2"/>
    </font>
    <font>
      <b/>
      <sz val="9"/>
      <name val="Calibri"/>
      <family val="2"/>
    </font>
    <font>
      <sz val="9"/>
      <color indexed="8"/>
      <name val="Calibri"/>
      <family val="2"/>
    </font>
    <font>
      <b/>
      <sz val="9"/>
      <color indexed="8"/>
      <name val="Calibri"/>
      <family val="2"/>
    </font>
    <font>
      <sz val="9"/>
      <name val="Calibri"/>
      <family val="2"/>
    </font>
    <font>
      <sz val="9"/>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7.7"/>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u val="single"/>
      <sz val="9"/>
      <color indexed="30"/>
      <name val="Calibri"/>
      <family val="2"/>
    </font>
    <font>
      <sz val="9"/>
      <color indexed="8"/>
      <name val="Arial"/>
      <family val="2"/>
    </font>
    <font>
      <sz val="8"/>
      <name val="Tahoma"/>
      <family val="2"/>
    </font>
    <font>
      <u val="single"/>
      <sz val="8.8"/>
      <color indexed="25"/>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7"/>
      <color theme="10"/>
      <name val="Calibri"/>
      <family val="2"/>
    </font>
    <font>
      <u val="single"/>
      <sz val="8.8"/>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9"/>
      <color theme="1"/>
      <name val="Calibri"/>
      <family val="2"/>
    </font>
    <font>
      <sz val="9"/>
      <color rgb="FF000000"/>
      <name val="Calibri"/>
      <family val="2"/>
    </font>
    <font>
      <u val="single"/>
      <sz val="9"/>
      <color theme="10"/>
      <name val="Calibri"/>
      <family val="2"/>
    </font>
    <font>
      <sz val="9"/>
      <color rgb="FFFF0000"/>
      <name val="Calibri"/>
      <family val="2"/>
    </font>
    <font>
      <b/>
      <sz val="9"/>
      <color theme="1"/>
      <name val="Calibri"/>
      <family val="2"/>
    </font>
    <font>
      <sz val="9"/>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rgb="FFFFC000"/>
        <bgColor indexed="64"/>
      </patternFill>
    </fill>
    <fill>
      <patternFill patternType="solid">
        <fgColor rgb="FFFFC000"/>
        <bgColor indexed="64"/>
      </patternFill>
    </fill>
    <fill>
      <patternFill patternType="solid">
        <fgColor rgb="FF92D05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bottom style="thin"/>
    </border>
    <border>
      <left style="thin"/>
      <right style="thin"/>
      <top style="thin"/>
      <bottom/>
    </border>
    <border>
      <left/>
      <right style="thin"/>
      <top style="thin"/>
      <bottom style="thin"/>
    </border>
    <border>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42" fillId="0" borderId="0">
      <alignment/>
      <protection/>
    </xf>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6" fillId="0" borderId="8" applyNumberFormat="0" applyFill="0" applyAlignment="0" applyProtection="0"/>
    <xf numFmtId="0" fontId="49" fillId="0" borderId="9" applyNumberFormat="0" applyFill="0" applyAlignment="0" applyProtection="0"/>
  </cellStyleXfs>
  <cellXfs count="239">
    <xf numFmtId="0" fontId="0" fillId="0" borderId="0" xfId="0" applyFont="1" applyAlignment="1">
      <alignment/>
    </xf>
    <xf numFmtId="0" fontId="4" fillId="33" borderId="10" xfId="53" applyFont="1" applyFill="1" applyBorder="1" applyAlignment="1">
      <alignment horizontal="center" vertical="center" wrapText="1"/>
      <protection/>
    </xf>
    <xf numFmtId="2" fontId="4" fillId="33" borderId="10" xfId="53" applyNumberFormat="1" applyFont="1" applyFill="1" applyBorder="1" applyAlignment="1">
      <alignment horizontal="center" vertical="center" wrapText="1"/>
      <protection/>
    </xf>
    <xf numFmtId="0" fontId="3" fillId="33" borderId="10" xfId="53" applyFont="1" applyFill="1" applyBorder="1" applyAlignment="1">
      <alignment horizontal="center" vertical="center" wrapText="1"/>
      <protection/>
    </xf>
    <xf numFmtId="49" fontId="3" fillId="33" borderId="10" xfId="53" applyNumberFormat="1" applyFont="1" applyFill="1" applyBorder="1" applyAlignment="1">
      <alignment horizontal="center" vertical="center" wrapText="1"/>
      <protection/>
    </xf>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0" fillId="34" borderId="0" xfId="0" applyFill="1" applyAlignment="1">
      <alignment horizontal="center" vertical="center"/>
    </xf>
    <xf numFmtId="0" fontId="3" fillId="33" borderId="10" xfId="53" applyFont="1" applyFill="1" applyBorder="1" applyAlignment="1">
      <alignment horizontal="center" vertical="center" wrapText="1"/>
      <protection/>
    </xf>
    <xf numFmtId="0" fontId="5" fillId="34" borderId="10" xfId="53" applyFont="1" applyFill="1" applyBorder="1" applyAlignment="1">
      <alignment horizontal="left" vertical="center" wrapText="1"/>
      <protection/>
    </xf>
    <xf numFmtId="0" fontId="50" fillId="0" borderId="10" xfId="0" applyFont="1" applyFill="1" applyBorder="1" applyAlignment="1">
      <alignment vertical="center" wrapText="1"/>
    </xf>
    <xf numFmtId="9" fontId="50" fillId="0" borderId="10" xfId="55" applyFont="1" applyFill="1" applyBorder="1" applyAlignment="1">
      <alignment horizontal="center" vertical="center" wrapText="1"/>
    </xf>
    <xf numFmtId="0" fontId="50" fillId="0" borderId="10" xfId="0" applyFont="1" applyFill="1" applyBorder="1" applyAlignment="1">
      <alignment horizontal="center" vertical="center" wrapText="1"/>
    </xf>
    <xf numFmtId="2" fontId="50" fillId="0" borderId="10" xfId="0" applyNumberFormat="1" applyFont="1" applyFill="1" applyBorder="1" applyAlignment="1">
      <alignment horizontal="center" vertical="center" wrapText="1"/>
    </xf>
    <xf numFmtId="2" fontId="50" fillId="0" borderId="11" xfId="0" applyNumberFormat="1" applyFont="1" applyFill="1" applyBorder="1" applyAlignment="1">
      <alignment horizontal="center" vertical="center" wrapText="1"/>
    </xf>
    <xf numFmtId="0" fontId="50" fillId="0" borderId="10" xfId="0" applyFont="1" applyFill="1" applyBorder="1" applyAlignment="1">
      <alignment horizontal="center" vertical="center"/>
    </xf>
    <xf numFmtId="0" fontId="50" fillId="0" borderId="10" xfId="0" applyFont="1" applyBorder="1" applyAlignment="1">
      <alignment horizontal="left"/>
    </xf>
    <xf numFmtId="0" fontId="50" fillId="0" borderId="10" xfId="0" applyFont="1" applyBorder="1" applyAlignment="1">
      <alignment horizontal="left" vertical="center" wrapText="1"/>
    </xf>
    <xf numFmtId="0" fontId="6" fillId="0" borderId="10" xfId="0" applyFont="1" applyBorder="1" applyAlignment="1">
      <alignment horizontal="left" vertical="center" wrapText="1"/>
    </xf>
    <xf numFmtId="0" fontId="50" fillId="0" borderId="0" xfId="0" applyFont="1" applyAlignment="1">
      <alignment horizontal="left"/>
    </xf>
    <xf numFmtId="0" fontId="8" fillId="34" borderId="10" xfId="53" applyFont="1" applyFill="1" applyBorder="1" applyAlignment="1">
      <alignment horizontal="left" vertical="center" wrapText="1"/>
      <protection/>
    </xf>
    <xf numFmtId="9" fontId="50" fillId="0" borderId="10" xfId="0" applyNumberFormat="1" applyFont="1" applyFill="1" applyBorder="1" applyAlignment="1">
      <alignment horizontal="center" vertical="center" wrapText="1"/>
    </xf>
    <xf numFmtId="164" fontId="50" fillId="0" borderId="10" xfId="0" applyNumberFormat="1" applyFont="1" applyFill="1" applyBorder="1" applyAlignment="1">
      <alignment horizontal="center" vertical="center" wrapText="1"/>
    </xf>
    <xf numFmtId="164" fontId="50" fillId="0" borderId="11" xfId="0" applyNumberFormat="1" applyFont="1" applyFill="1" applyBorder="1" applyAlignment="1">
      <alignment horizontal="center" vertical="center" wrapText="1"/>
    </xf>
    <xf numFmtId="9" fontId="50" fillId="0" borderId="10" xfId="0" applyNumberFormat="1" applyFont="1" applyFill="1" applyBorder="1" applyAlignment="1">
      <alignment horizontal="center" vertical="center"/>
    </xf>
    <xf numFmtId="9" fontId="8" fillId="0" borderId="10" xfId="53" applyNumberFormat="1" applyFont="1" applyFill="1" applyBorder="1" applyAlignment="1">
      <alignment horizontal="center" vertical="center" wrapText="1"/>
      <protection/>
    </xf>
    <xf numFmtId="0" fontId="51" fillId="0" borderId="10" xfId="53" applyFont="1" applyFill="1" applyBorder="1" applyAlignment="1">
      <alignment horizontal="center" vertical="center" wrapText="1"/>
      <protection/>
    </xf>
    <xf numFmtId="9" fontId="50" fillId="0" borderId="11" xfId="0" applyNumberFormat="1" applyFont="1" applyFill="1" applyBorder="1" applyAlignment="1">
      <alignment horizontal="center" vertical="center" wrapText="1"/>
    </xf>
    <xf numFmtId="9" fontId="50" fillId="0" borderId="10" xfId="0" applyNumberFormat="1" applyFont="1" applyBorder="1" applyAlignment="1">
      <alignment horizontal="center" vertical="center"/>
    </xf>
    <xf numFmtId="0" fontId="50" fillId="0" borderId="10" xfId="0" applyFont="1" applyFill="1" applyBorder="1" applyAlignment="1">
      <alignment horizontal="left"/>
    </xf>
    <xf numFmtId="0" fontId="50" fillId="34" borderId="10" xfId="0" applyFont="1" applyFill="1" applyBorder="1" applyAlignment="1">
      <alignment horizontal="left" vertical="center" wrapText="1"/>
    </xf>
    <xf numFmtId="1" fontId="50" fillId="0" borderId="10" xfId="0" applyNumberFormat="1" applyFont="1" applyFill="1" applyBorder="1" applyAlignment="1">
      <alignment horizontal="center" vertical="center" wrapText="1"/>
    </xf>
    <xf numFmtId="0" fontId="5" fillId="0" borderId="10" xfId="53" applyFont="1" applyFill="1" applyBorder="1" applyAlignment="1">
      <alignment horizontal="left" vertical="center" wrapText="1"/>
      <protection/>
    </xf>
    <xf numFmtId="0" fontId="8" fillId="34" borderId="10" xfId="53" applyFont="1" applyFill="1" applyBorder="1" applyAlignment="1">
      <alignment vertical="center" wrapText="1"/>
      <protection/>
    </xf>
    <xf numFmtId="0" fontId="8" fillId="0" borderId="10" xfId="53" applyFont="1" applyFill="1" applyBorder="1" applyAlignment="1">
      <alignment horizontal="justify" vertical="center" wrapText="1"/>
      <protection/>
    </xf>
    <xf numFmtId="0" fontId="8" fillId="0" borderId="10" xfId="53" applyFont="1" applyFill="1" applyBorder="1" applyAlignment="1">
      <alignment horizontal="center" vertical="center" wrapText="1"/>
      <protection/>
    </xf>
    <xf numFmtId="10" fontId="8" fillId="0" borderId="10" xfId="53" applyNumberFormat="1" applyFont="1" applyFill="1" applyBorder="1" applyAlignment="1">
      <alignment horizontal="center" vertical="center" wrapText="1"/>
      <protection/>
    </xf>
    <xf numFmtId="2" fontId="8" fillId="34" borderId="10" xfId="53" applyNumberFormat="1" applyFont="1" applyFill="1" applyBorder="1" applyAlignment="1">
      <alignment horizontal="center" vertical="center"/>
      <protection/>
    </xf>
    <xf numFmtId="0" fontId="51" fillId="0" borderId="10" xfId="53" applyNumberFormat="1" applyFont="1" applyFill="1" applyBorder="1" applyAlignment="1">
      <alignment horizontal="center" vertical="center"/>
      <protection/>
    </xf>
    <xf numFmtId="0" fontId="8" fillId="34" borderId="10" xfId="53" applyFont="1" applyFill="1" applyBorder="1" applyAlignment="1">
      <alignment horizontal="center" vertical="center" wrapText="1"/>
      <protection/>
    </xf>
    <xf numFmtId="0" fontId="8" fillId="34" borderId="11" xfId="53" applyFont="1" applyFill="1" applyBorder="1" applyAlignment="1">
      <alignment horizontal="center" vertical="center" wrapText="1"/>
      <protection/>
    </xf>
    <xf numFmtId="0" fontId="50" fillId="0" borderId="10" xfId="0" applyFont="1" applyBorder="1" applyAlignment="1">
      <alignment horizontal="center" vertical="center"/>
    </xf>
    <xf numFmtId="0" fontId="8" fillId="34" borderId="10" xfId="0" applyFont="1" applyFill="1" applyBorder="1" applyAlignment="1">
      <alignment horizontal="left" vertical="center" wrapText="1"/>
    </xf>
    <xf numFmtId="0" fontId="50" fillId="0" borderId="10" xfId="0" applyFont="1" applyBorder="1" applyAlignment="1">
      <alignment horizontal="center" vertical="center" wrapText="1"/>
    </xf>
    <xf numFmtId="0" fontId="8" fillId="0" borderId="10" xfId="53" applyFont="1" applyFill="1" applyBorder="1" applyAlignment="1">
      <alignment horizontal="left" vertical="center" wrapText="1"/>
      <protection/>
    </xf>
    <xf numFmtId="0" fontId="8" fillId="0" borderId="10" xfId="53" applyFont="1" applyFill="1" applyBorder="1" applyAlignment="1">
      <alignment vertical="center" wrapText="1"/>
      <protection/>
    </xf>
    <xf numFmtId="2" fontId="8" fillId="0" borderId="10" xfId="53" applyNumberFormat="1" applyFont="1" applyFill="1" applyBorder="1" applyAlignment="1">
      <alignment horizontal="center" vertical="center"/>
      <protection/>
    </xf>
    <xf numFmtId="3" fontId="51" fillId="0" borderId="10" xfId="53" applyNumberFormat="1" applyFont="1" applyFill="1" applyBorder="1" applyAlignment="1">
      <alignment horizontal="center" vertical="center"/>
      <protection/>
    </xf>
    <xf numFmtId="3" fontId="51" fillId="0" borderId="11" xfId="53" applyNumberFormat="1" applyFont="1" applyFill="1" applyBorder="1" applyAlignment="1">
      <alignment horizontal="center" vertical="center"/>
      <protection/>
    </xf>
    <xf numFmtId="0" fontId="50" fillId="34"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50" fillId="0" borderId="0" xfId="0" applyFont="1" applyFill="1" applyAlignment="1">
      <alignment horizontal="left"/>
    </xf>
    <xf numFmtId="0" fontId="50" fillId="0" borderId="10" xfId="0" applyFont="1" applyFill="1" applyBorder="1" applyAlignment="1">
      <alignment horizontal="left" vertical="center" wrapText="1"/>
    </xf>
    <xf numFmtId="0" fontId="51" fillId="0" borderId="10" xfId="53" applyFont="1" applyFill="1" applyBorder="1" applyAlignment="1">
      <alignment horizontal="center" vertical="center"/>
      <protection/>
    </xf>
    <xf numFmtId="0" fontId="8" fillId="0" borderId="10" xfId="53" applyFont="1" applyFill="1" applyBorder="1" applyAlignment="1">
      <alignment horizontal="center" vertical="center"/>
      <protection/>
    </xf>
    <xf numFmtId="9" fontId="8" fillId="0" borderId="10" xfId="55" applyFont="1" applyFill="1" applyBorder="1" applyAlignment="1">
      <alignment horizontal="center" vertical="center"/>
    </xf>
    <xf numFmtId="164" fontId="8" fillId="0" borderId="10" xfId="55" applyNumberFormat="1" applyFont="1" applyFill="1" applyBorder="1" applyAlignment="1">
      <alignment horizontal="center" vertical="center"/>
    </xf>
    <xf numFmtId="10" fontId="8" fillId="0" borderId="10" xfId="55" applyNumberFormat="1" applyFont="1" applyFill="1" applyBorder="1" applyAlignment="1">
      <alignment horizontal="center" vertical="center"/>
    </xf>
    <xf numFmtId="0" fontId="50" fillId="34" borderId="10" xfId="53" applyFont="1" applyFill="1" applyBorder="1" applyAlignment="1">
      <alignment horizontal="justify" vertical="center" wrapText="1"/>
      <protection/>
    </xf>
    <xf numFmtId="1" fontId="8" fillId="0" borderId="10" xfId="53" applyNumberFormat="1" applyFont="1" applyFill="1" applyBorder="1" applyAlignment="1">
      <alignment horizontal="center" vertical="center"/>
      <protection/>
    </xf>
    <xf numFmtId="0" fontId="8" fillId="35" borderId="10" xfId="53" applyFont="1" applyFill="1" applyBorder="1" applyAlignment="1">
      <alignment horizontal="center" vertical="center"/>
      <protection/>
    </xf>
    <xf numFmtId="0" fontId="8" fillId="34" borderId="10" xfId="53" applyFont="1" applyFill="1" applyBorder="1" applyAlignment="1">
      <alignment horizontal="justify" vertical="center" wrapText="1"/>
      <protection/>
    </xf>
    <xf numFmtId="9" fontId="8" fillId="0" borderId="10" xfId="53" applyNumberFormat="1" applyFont="1" applyFill="1" applyBorder="1" applyAlignment="1">
      <alignment horizontal="center" vertical="center"/>
      <protection/>
    </xf>
    <xf numFmtId="9" fontId="8" fillId="34" borderId="10" xfId="53" applyNumberFormat="1" applyFont="1" applyFill="1" applyBorder="1" applyAlignment="1">
      <alignment horizontal="center" vertical="center" wrapText="1"/>
      <protection/>
    </xf>
    <xf numFmtId="9" fontId="8" fillId="34" borderId="11" xfId="53" applyNumberFormat="1" applyFont="1" applyFill="1" applyBorder="1" applyAlignment="1">
      <alignment horizontal="center" vertical="center" wrapText="1"/>
      <protection/>
    </xf>
    <xf numFmtId="0" fontId="8" fillId="34" borderId="10" xfId="53" applyFont="1" applyFill="1" applyBorder="1" applyAlignment="1">
      <alignment horizontal="center" vertical="center"/>
      <protection/>
    </xf>
    <xf numFmtId="10" fontId="8" fillId="0" borderId="10" xfId="53" applyNumberFormat="1" applyFont="1" applyFill="1" applyBorder="1" applyAlignment="1">
      <alignment horizontal="center" vertical="center"/>
      <protection/>
    </xf>
    <xf numFmtId="10" fontId="50" fillId="0" borderId="10" xfId="0" applyNumberFormat="1" applyFont="1" applyFill="1" applyBorder="1" applyAlignment="1">
      <alignment horizontal="center" vertical="center"/>
    </xf>
    <xf numFmtId="164" fontId="50" fillId="0" borderId="10" xfId="55" applyNumberFormat="1" applyFont="1" applyFill="1" applyBorder="1" applyAlignment="1">
      <alignment horizontal="center" vertical="center"/>
    </xf>
    <xf numFmtId="0" fontId="50" fillId="0" borderId="11" xfId="0" applyFont="1" applyFill="1" applyBorder="1" applyAlignment="1">
      <alignment horizontal="center" vertical="center" wrapText="1"/>
    </xf>
    <xf numFmtId="0" fontId="50" fillId="0" borderId="10" xfId="0" applyFont="1" applyBorder="1" applyAlignment="1">
      <alignment horizontal="left" vertical="center"/>
    </xf>
    <xf numFmtId="2" fontId="50" fillId="0" borderId="10" xfId="0" applyNumberFormat="1" applyFont="1" applyFill="1" applyBorder="1" applyAlignment="1">
      <alignment horizontal="center" vertical="center"/>
    </xf>
    <xf numFmtId="0" fontId="50" fillId="34" borderId="10" xfId="0" applyFont="1" applyFill="1" applyBorder="1" applyAlignment="1">
      <alignment vertical="center" wrapText="1"/>
    </xf>
    <xf numFmtId="2" fontId="50" fillId="34" borderId="10" xfId="0" applyNumberFormat="1" applyFont="1" applyFill="1" applyBorder="1" applyAlignment="1">
      <alignment horizontal="center" vertical="center" wrapText="1"/>
    </xf>
    <xf numFmtId="164" fontId="50" fillId="34" borderId="11" xfId="0" applyNumberFormat="1" applyFont="1" applyFill="1" applyBorder="1" applyAlignment="1">
      <alignment horizontal="center" vertical="center" wrapText="1"/>
    </xf>
    <xf numFmtId="0" fontId="50" fillId="34" borderId="10" xfId="0" applyFont="1" applyFill="1" applyBorder="1" applyAlignment="1">
      <alignment horizontal="center" vertical="center"/>
    </xf>
    <xf numFmtId="0" fontId="50" fillId="34" borderId="10" xfId="0" applyFont="1" applyFill="1" applyBorder="1" applyAlignment="1">
      <alignment horizontal="left" vertical="center"/>
    </xf>
    <xf numFmtId="164" fontId="8" fillId="0" borderId="10" xfId="53" applyNumberFormat="1" applyFont="1" applyFill="1" applyBorder="1" applyAlignment="1">
      <alignment horizontal="center" vertical="center" wrapText="1"/>
      <protection/>
    </xf>
    <xf numFmtId="0" fontId="52" fillId="34" borderId="12" xfId="45" applyFont="1" applyFill="1" applyBorder="1" applyAlignment="1" applyProtection="1">
      <alignment horizontal="center" vertical="center" wrapText="1"/>
      <protection/>
    </xf>
    <xf numFmtId="0" fontId="8" fillId="0" borderId="10" xfId="53" applyNumberFormat="1" applyFont="1" applyFill="1" applyBorder="1" applyAlignment="1">
      <alignment horizontal="center" vertical="center" wrapText="1"/>
      <protection/>
    </xf>
    <xf numFmtId="0" fontId="50" fillId="0" borderId="10" xfId="0" applyNumberFormat="1" applyFont="1" applyBorder="1" applyAlignment="1">
      <alignment horizontal="left" vertical="center" wrapText="1"/>
    </xf>
    <xf numFmtId="0" fontId="8" fillId="0" borderId="10" xfId="0" applyFont="1" applyFill="1" applyBorder="1" applyAlignment="1">
      <alignment horizontal="left" vertical="center" wrapText="1"/>
    </xf>
    <xf numFmtId="0" fontId="8" fillId="0" borderId="10" xfId="0" applyFont="1" applyBorder="1" applyAlignment="1">
      <alignment horizontal="left" vertical="center" wrapText="1"/>
    </xf>
    <xf numFmtId="0" fontId="8" fillId="34" borderId="12" xfId="0" applyFont="1" applyFill="1" applyBorder="1" applyAlignment="1">
      <alignment horizontal="center" vertical="center" wrapText="1"/>
    </xf>
    <xf numFmtId="0" fontId="8" fillId="0" borderId="12" xfId="0" applyFont="1" applyFill="1" applyBorder="1" applyAlignment="1">
      <alignment horizontal="justify" vertical="center" wrapText="1"/>
    </xf>
    <xf numFmtId="0" fontId="8" fillId="0" borderId="10" xfId="53" applyNumberFormat="1" applyFont="1" applyFill="1" applyBorder="1" applyAlignment="1">
      <alignment horizontal="center" vertical="center"/>
      <protection/>
    </xf>
    <xf numFmtId="0" fontId="8" fillId="0" borderId="10" xfId="0" applyNumberFormat="1" applyFont="1" applyFill="1" applyBorder="1" applyAlignment="1">
      <alignment horizontal="center" vertical="center" wrapText="1"/>
    </xf>
    <xf numFmtId="0" fontId="8" fillId="0" borderId="0" xfId="0" applyFont="1" applyAlignment="1">
      <alignment horizontal="left"/>
    </xf>
    <xf numFmtId="0" fontId="8" fillId="0" borderId="10" xfId="0" applyFont="1" applyBorder="1" applyAlignment="1">
      <alignment horizontal="left" vertical="center"/>
    </xf>
    <xf numFmtId="0" fontId="8" fillId="0" borderId="10" xfId="0" applyFont="1" applyBorder="1" applyAlignment="1">
      <alignment horizontal="left" vertical="top" wrapText="1"/>
    </xf>
    <xf numFmtId="0" fontId="8" fillId="0" borderId="10" xfId="0" applyFont="1" applyFill="1" applyBorder="1" applyAlignment="1">
      <alignment horizontal="justify" vertical="center" wrapText="1"/>
    </xf>
    <xf numFmtId="9" fontId="8" fillId="34" borderId="10" xfId="53" applyNumberFormat="1" applyFont="1" applyFill="1" applyBorder="1" applyAlignment="1">
      <alignment horizontal="center" vertical="center"/>
      <protection/>
    </xf>
    <xf numFmtId="0" fontId="50" fillId="0" borderId="10" xfId="0" applyFont="1" applyFill="1" applyBorder="1" applyAlignment="1">
      <alignment horizontal="center" vertical="center"/>
    </xf>
    <xf numFmtId="0" fontId="8" fillId="0" borderId="10" xfId="0" applyFont="1" applyBorder="1" applyAlignment="1">
      <alignment horizontal="left"/>
    </xf>
    <xf numFmtId="0" fontId="8" fillId="0" borderId="10" xfId="0" applyFont="1" applyFill="1" applyBorder="1" applyAlignment="1">
      <alignment horizontal="left" vertical="center" wrapText="1"/>
    </xf>
    <xf numFmtId="0" fontId="51" fillId="34" borderId="10" xfId="53" applyFont="1" applyFill="1" applyBorder="1" applyAlignment="1">
      <alignment horizontal="center" vertical="center" wrapText="1"/>
      <protection/>
    </xf>
    <xf numFmtId="0" fontId="50" fillId="0" borderId="10" xfId="0" applyFont="1" applyFill="1" applyBorder="1" applyAlignment="1">
      <alignment horizontal="left" vertical="center" wrapText="1"/>
    </xf>
    <xf numFmtId="10" fontId="8" fillId="34" borderId="10" xfId="53" applyNumberFormat="1" applyFont="1" applyFill="1" applyBorder="1" applyAlignment="1">
      <alignment horizontal="center" vertical="center" wrapText="1"/>
      <protection/>
    </xf>
    <xf numFmtId="0" fontId="8" fillId="34" borderId="10" xfId="53" applyFont="1" applyFill="1" applyBorder="1" applyAlignment="1" applyProtection="1">
      <alignment horizontal="justify" vertical="center" wrapText="1"/>
      <protection/>
    </xf>
    <xf numFmtId="9" fontId="8" fillId="0" borderId="13" xfId="53" applyNumberFormat="1" applyFont="1" applyFill="1" applyBorder="1" applyAlignment="1">
      <alignment horizontal="center" vertical="center"/>
      <protection/>
    </xf>
    <xf numFmtId="0" fontId="50" fillId="0" borderId="10" xfId="0" applyFont="1" applyFill="1" applyBorder="1" applyAlignment="1">
      <alignment horizontal="left" vertical="top" wrapText="1"/>
    </xf>
    <xf numFmtId="0" fontId="8" fillId="0" borderId="10" xfId="53" applyFont="1" applyFill="1" applyBorder="1" applyAlignment="1" applyProtection="1">
      <alignment horizontal="justify" vertical="center" wrapText="1"/>
      <protection/>
    </xf>
    <xf numFmtId="9" fontId="50" fillId="0" borderId="10" xfId="0" applyNumberFormat="1" applyFont="1" applyFill="1" applyBorder="1" applyAlignment="1">
      <alignment horizontal="center" vertical="center" wrapText="1"/>
    </xf>
    <xf numFmtId="0" fontId="50" fillId="0" borderId="10" xfId="0" applyFont="1" applyBorder="1" applyAlignment="1">
      <alignment vertical="center" wrapText="1"/>
    </xf>
    <xf numFmtId="0" fontId="6" fillId="0" borderId="10" xfId="0" applyFont="1" applyBorder="1" applyAlignment="1">
      <alignment vertical="center" wrapText="1"/>
    </xf>
    <xf numFmtId="1" fontId="50" fillId="0" borderId="11" xfId="0" applyNumberFormat="1" applyFont="1" applyFill="1" applyBorder="1" applyAlignment="1">
      <alignment horizontal="center" vertical="center" wrapText="1"/>
    </xf>
    <xf numFmtId="9" fontId="50" fillId="0" borderId="10" xfId="55" applyFont="1" applyBorder="1" applyAlignment="1">
      <alignment horizontal="center" vertical="center"/>
    </xf>
    <xf numFmtId="0" fontId="8" fillId="34" borderId="12" xfId="0" applyFont="1" applyFill="1" applyBorder="1" applyAlignment="1">
      <alignment horizontal="justify" vertical="center" wrapText="1"/>
    </xf>
    <xf numFmtId="0" fontId="8" fillId="34" borderId="10" xfId="53" applyNumberFormat="1" applyFont="1" applyFill="1" applyBorder="1" applyAlignment="1">
      <alignment horizontal="center" vertical="center"/>
      <protection/>
    </xf>
    <xf numFmtId="0" fontId="52" fillId="0" borderId="10" xfId="45" applyFont="1" applyBorder="1" applyAlignment="1" applyProtection="1">
      <alignment horizontal="center" vertical="center" wrapText="1"/>
      <protection/>
    </xf>
    <xf numFmtId="0" fontId="5" fillId="0" borderId="10" xfId="53" applyFont="1" applyFill="1" applyBorder="1" applyAlignment="1">
      <alignment horizontal="justify" vertical="center" wrapText="1"/>
      <protection/>
    </xf>
    <xf numFmtId="0" fontId="5" fillId="36" borderId="10" xfId="53" applyFont="1" applyFill="1" applyBorder="1" applyAlignment="1">
      <alignment horizontal="left" vertical="center" wrapText="1"/>
      <protection/>
    </xf>
    <xf numFmtId="10" fontId="50" fillId="0" borderId="10" xfId="53" applyNumberFormat="1" applyFont="1" applyFill="1" applyBorder="1" applyAlignment="1">
      <alignment horizontal="center" vertical="center" wrapText="1"/>
      <protection/>
    </xf>
    <xf numFmtId="9" fontId="51" fillId="0" borderId="10" xfId="53" applyNumberFormat="1" applyFont="1" applyFill="1" applyBorder="1" applyAlignment="1">
      <alignment horizontal="center" vertical="center" wrapText="1"/>
      <protection/>
    </xf>
    <xf numFmtId="0" fontId="51" fillId="0" borderId="10" xfId="53" applyNumberFormat="1" applyFont="1" applyFill="1" applyBorder="1" applyAlignment="1">
      <alignment horizontal="center" vertical="center" wrapText="1"/>
      <protection/>
    </xf>
    <xf numFmtId="0" fontId="8" fillId="0" borderId="11" xfId="53" applyNumberFormat="1" applyFont="1" applyFill="1" applyBorder="1" applyAlignment="1">
      <alignment horizontal="center" vertical="center" wrapText="1"/>
      <protection/>
    </xf>
    <xf numFmtId="0" fontId="50" fillId="0" borderId="10" xfId="0" applyFont="1" applyBorder="1" applyAlignment="1">
      <alignment horizontal="center" vertical="center"/>
    </xf>
    <xf numFmtId="0" fontId="8" fillId="0" borderId="11" xfId="53" applyFont="1" applyFill="1" applyBorder="1" applyAlignment="1">
      <alignment horizontal="center" vertical="center" wrapText="1"/>
      <protection/>
    </xf>
    <xf numFmtId="0" fontId="6" fillId="34" borderId="10" xfId="0" applyFont="1" applyFill="1" applyBorder="1" applyAlignment="1">
      <alignment horizontal="left" vertical="center" wrapText="1"/>
    </xf>
    <xf numFmtId="0" fontId="50" fillId="34" borderId="10" xfId="0" applyFont="1" applyFill="1" applyBorder="1" applyAlignment="1">
      <alignment horizontal="center" vertical="center"/>
    </xf>
    <xf numFmtId="0" fontId="50" fillId="34" borderId="10" xfId="0" applyFont="1" applyFill="1" applyBorder="1" applyAlignment="1">
      <alignment horizontal="left" vertical="center" wrapText="1"/>
    </xf>
    <xf numFmtId="0" fontId="50" fillId="0" borderId="11" xfId="0" applyFont="1" applyFill="1" applyBorder="1" applyAlignment="1">
      <alignment horizontal="center" vertical="center"/>
    </xf>
    <xf numFmtId="9" fontId="50" fillId="0" borderId="11" xfId="0" applyNumberFormat="1" applyFont="1" applyFill="1" applyBorder="1" applyAlignment="1">
      <alignment horizontal="center" vertical="center"/>
    </xf>
    <xf numFmtId="9" fontId="50" fillId="0" borderId="10" xfId="0" applyNumberFormat="1" applyFont="1" applyBorder="1" applyAlignment="1">
      <alignment horizontal="center" vertical="center"/>
    </xf>
    <xf numFmtId="9" fontId="50" fillId="0" borderId="10" xfId="0" applyNumberFormat="1" applyFont="1" applyFill="1" applyBorder="1" applyAlignment="1">
      <alignment horizontal="center" vertical="center"/>
    </xf>
    <xf numFmtId="9" fontId="50" fillId="0" borderId="10" xfId="55" applyFont="1" applyFill="1" applyBorder="1" applyAlignment="1">
      <alignment horizontal="center" vertical="center"/>
    </xf>
    <xf numFmtId="0" fontId="53" fillId="0" borderId="10" xfId="0" applyFont="1" applyFill="1" applyBorder="1" applyAlignment="1">
      <alignment horizontal="left" vertical="center" wrapText="1"/>
    </xf>
    <xf numFmtId="9" fontId="50" fillId="34" borderId="10" xfId="0" applyNumberFormat="1" applyFont="1" applyFill="1" applyBorder="1" applyAlignment="1">
      <alignment horizontal="center" vertical="center"/>
    </xf>
    <xf numFmtId="0" fontId="53" fillId="0" borderId="10" xfId="0" applyFont="1" applyFill="1" applyBorder="1" applyAlignment="1">
      <alignment horizontal="center" vertical="center" wrapText="1"/>
    </xf>
    <xf numFmtId="0" fontId="5" fillId="35" borderId="10" xfId="53" applyFont="1" applyFill="1" applyBorder="1" applyAlignment="1">
      <alignment horizontal="left" vertical="center" wrapText="1"/>
      <protection/>
    </xf>
    <xf numFmtId="1" fontId="8" fillId="0" borderId="10" xfId="55" applyNumberFormat="1" applyFont="1" applyFill="1" applyBorder="1" applyAlignment="1">
      <alignment horizontal="center" vertical="center" wrapText="1"/>
    </xf>
    <xf numFmtId="9" fontId="8" fillId="0" borderId="10" xfId="0" applyNumberFormat="1" applyFont="1" applyFill="1" applyBorder="1" applyAlignment="1">
      <alignment horizontal="center" vertical="center" wrapText="1"/>
    </xf>
    <xf numFmtId="0" fontId="52" fillId="0" borderId="10" xfId="45" applyFont="1" applyBorder="1" applyAlignment="1" applyProtection="1">
      <alignment horizontal="left" vertical="center" wrapText="1"/>
      <protection/>
    </xf>
    <xf numFmtId="9" fontId="50" fillId="0" borderId="10" xfId="55" applyNumberFormat="1" applyFont="1" applyFill="1" applyBorder="1" applyAlignment="1">
      <alignment horizontal="center" vertical="center"/>
    </xf>
    <xf numFmtId="9" fontId="50" fillId="0" borderId="10" xfId="55" applyNumberFormat="1" applyFont="1" applyBorder="1" applyAlignment="1">
      <alignment horizontal="center" vertical="center"/>
    </xf>
    <xf numFmtId="0" fontId="54" fillId="0" borderId="10" xfId="0" applyFont="1" applyBorder="1" applyAlignment="1">
      <alignment horizontal="left" vertical="center" wrapText="1"/>
    </xf>
    <xf numFmtId="165" fontId="50" fillId="0" borderId="10" xfId="0" applyNumberFormat="1" applyFont="1" applyFill="1" applyBorder="1" applyAlignment="1">
      <alignment horizontal="center" vertical="center" wrapText="1"/>
    </xf>
    <xf numFmtId="1" fontId="50" fillId="0" borderId="10" xfId="55" applyNumberFormat="1" applyFont="1" applyFill="1" applyBorder="1" applyAlignment="1">
      <alignment horizontal="center" vertical="center"/>
    </xf>
    <xf numFmtId="1" fontId="50" fillId="0" borderId="10" xfId="55" applyNumberFormat="1" applyFont="1" applyBorder="1" applyAlignment="1">
      <alignment horizontal="center" vertical="center"/>
    </xf>
    <xf numFmtId="1" fontId="51" fillId="34" borderId="10" xfId="53" applyNumberFormat="1" applyFont="1" applyFill="1" applyBorder="1" applyAlignment="1">
      <alignment horizontal="center" vertical="center"/>
      <protection/>
    </xf>
    <xf numFmtId="0" fontId="51" fillId="34" borderId="10" xfId="53" applyNumberFormat="1" applyFont="1" applyFill="1" applyBorder="1" applyAlignment="1">
      <alignment horizontal="center" vertical="center"/>
      <protection/>
    </xf>
    <xf numFmtId="9" fontId="51" fillId="0" borderId="10" xfId="53" applyNumberFormat="1" applyFont="1" applyFill="1" applyBorder="1" applyAlignment="1">
      <alignment horizontal="center" vertical="center"/>
      <protection/>
    </xf>
    <xf numFmtId="3" fontId="51" fillId="34" borderId="10" xfId="53" applyNumberFormat="1" applyFont="1" applyFill="1" applyBorder="1" applyAlignment="1">
      <alignment horizontal="center" vertical="center"/>
      <protection/>
    </xf>
    <xf numFmtId="164" fontId="51" fillId="0" borderId="10" xfId="53" applyNumberFormat="1" applyFont="1" applyFill="1" applyBorder="1" applyAlignment="1">
      <alignment horizontal="center" vertical="center"/>
      <protection/>
    </xf>
    <xf numFmtId="0" fontId="52" fillId="0" borderId="10" xfId="45" applyFont="1" applyBorder="1" applyAlignment="1" applyProtection="1">
      <alignment horizontal="left" wrapText="1"/>
      <protection/>
    </xf>
    <xf numFmtId="0" fontId="52" fillId="0" borderId="10" xfId="45" applyFont="1" applyFill="1" applyBorder="1" applyAlignment="1" applyProtection="1">
      <alignment horizontal="left" vertical="center" wrapText="1"/>
      <protection/>
    </xf>
    <xf numFmtId="0" fontId="53" fillId="0" borderId="10" xfId="0" applyFont="1" applyBorder="1" applyAlignment="1">
      <alignment horizontal="left" vertical="center" wrapText="1"/>
    </xf>
    <xf numFmtId="10" fontId="8" fillId="34" borderId="10" xfId="53" applyNumberFormat="1" applyFont="1" applyFill="1" applyBorder="1" applyAlignment="1">
      <alignment horizontal="center" vertical="center"/>
      <protection/>
    </xf>
    <xf numFmtId="9" fontId="8" fillId="34" borderId="10" xfId="0" applyNumberFormat="1" applyFont="1" applyFill="1" applyBorder="1" applyAlignment="1">
      <alignment horizontal="center" vertical="center" wrapText="1"/>
    </xf>
    <xf numFmtId="9" fontId="8" fillId="0" borderId="11" xfId="0" applyNumberFormat="1" applyFont="1" applyFill="1" applyBorder="1" applyAlignment="1">
      <alignment horizontal="center" vertical="center" wrapText="1"/>
    </xf>
    <xf numFmtId="0" fontId="50" fillId="0" borderId="10" xfId="0" applyFont="1" applyFill="1" applyBorder="1" applyAlignment="1">
      <alignment horizontal="justify" vertical="center" wrapText="1"/>
    </xf>
    <xf numFmtId="0" fontId="6" fillId="0" borderId="10" xfId="0" applyFont="1" applyFill="1" applyBorder="1" applyAlignment="1">
      <alignment horizontal="justify" vertical="center" wrapText="1"/>
    </xf>
    <xf numFmtId="2" fontId="8" fillId="0" borderId="10" xfId="53" applyNumberFormat="1" applyFont="1" applyFill="1" applyBorder="1" applyAlignment="1">
      <alignment horizontal="center" vertical="center" wrapText="1"/>
      <protection/>
    </xf>
    <xf numFmtId="9" fontId="8" fillId="0" borderId="10" xfId="55" applyNumberFormat="1" applyFont="1" applyFill="1" applyBorder="1" applyAlignment="1">
      <alignment horizontal="center" vertical="center"/>
    </xf>
    <xf numFmtId="9" fontId="8" fillId="0" borderId="10" xfId="55" applyFont="1" applyFill="1" applyBorder="1" applyAlignment="1">
      <alignment horizontal="center" vertical="center" wrapText="1"/>
    </xf>
    <xf numFmtId="0" fontId="8" fillId="34" borderId="10" xfId="45" applyFont="1" applyFill="1" applyBorder="1" applyAlignment="1" applyProtection="1">
      <alignment horizontal="left" vertical="center" wrapText="1"/>
      <protection/>
    </xf>
    <xf numFmtId="0" fontId="8" fillId="35" borderId="10" xfId="45" applyFont="1" applyFill="1" applyBorder="1" applyAlignment="1" applyProtection="1">
      <alignment horizontal="left" vertical="center" wrapText="1"/>
      <protection/>
    </xf>
    <xf numFmtId="0" fontId="52" fillId="0" borderId="10" xfId="45" applyFont="1" applyBorder="1" applyAlignment="1" applyProtection="1">
      <alignment horizontal="left" vertical="top" wrapText="1"/>
      <protection/>
    </xf>
    <xf numFmtId="0" fontId="52" fillId="0" borderId="10" xfId="45" applyFont="1" applyFill="1" applyBorder="1" applyAlignment="1" applyProtection="1">
      <alignment horizontal="center" vertical="center" wrapText="1"/>
      <protection/>
    </xf>
    <xf numFmtId="164" fontId="55" fillId="0" borderId="10" xfId="0" applyNumberFormat="1" applyFont="1" applyFill="1" applyBorder="1" applyAlignment="1">
      <alignment horizontal="center" vertical="center" wrapText="1"/>
    </xf>
    <xf numFmtId="164" fontId="55" fillId="0" borderId="11" xfId="0" applyNumberFormat="1" applyFont="1" applyFill="1" applyBorder="1" applyAlignment="1">
      <alignment horizontal="center" vertical="center" wrapText="1"/>
    </xf>
    <xf numFmtId="0" fontId="5" fillId="37" borderId="10" xfId="53" applyFont="1" applyFill="1" applyBorder="1" applyAlignment="1">
      <alignment horizontal="left" vertical="center" wrapText="1"/>
      <protection/>
    </xf>
    <xf numFmtId="0" fontId="8" fillId="37" borderId="10" xfId="53" applyFont="1" applyFill="1" applyBorder="1" applyAlignment="1">
      <alignment horizontal="left" vertical="center" wrapText="1"/>
      <protection/>
    </xf>
    <xf numFmtId="0" fontId="8" fillId="37" borderId="10" xfId="53" applyFont="1" applyFill="1" applyBorder="1" applyAlignment="1">
      <alignment vertical="center" wrapText="1"/>
      <protection/>
    </xf>
    <xf numFmtId="0" fontId="8" fillId="37" borderId="10" xfId="53" applyFont="1" applyFill="1" applyBorder="1" applyAlignment="1">
      <alignment horizontal="justify" vertical="center" wrapText="1"/>
      <protection/>
    </xf>
    <xf numFmtId="0" fontId="8" fillId="37" borderId="10" xfId="53" applyFont="1" applyFill="1" applyBorder="1" applyAlignment="1">
      <alignment horizontal="center" vertical="center" wrapText="1"/>
      <protection/>
    </xf>
    <xf numFmtId="10" fontId="8" fillId="37" borderId="10" xfId="53" applyNumberFormat="1" applyFont="1" applyFill="1" applyBorder="1" applyAlignment="1">
      <alignment horizontal="center" vertical="center" wrapText="1"/>
      <protection/>
    </xf>
    <xf numFmtId="2" fontId="8" fillId="37" borderId="10" xfId="53" applyNumberFormat="1" applyFont="1" applyFill="1" applyBorder="1" applyAlignment="1">
      <alignment horizontal="center" vertical="center"/>
      <protection/>
    </xf>
    <xf numFmtId="9" fontId="8" fillId="37" borderId="10" xfId="53" applyNumberFormat="1" applyFont="1" applyFill="1" applyBorder="1" applyAlignment="1">
      <alignment horizontal="center" vertical="center" wrapText="1"/>
      <protection/>
    </xf>
    <xf numFmtId="0" fontId="8" fillId="37" borderId="10" xfId="53" applyFont="1" applyFill="1" applyBorder="1" applyAlignment="1">
      <alignment horizontal="center" vertical="center"/>
      <protection/>
    </xf>
    <xf numFmtId="9" fontId="50" fillId="37" borderId="10" xfId="55" applyFont="1" applyFill="1" applyBorder="1" applyAlignment="1">
      <alignment horizontal="center" vertical="center" wrapText="1"/>
    </xf>
    <xf numFmtId="9" fontId="8" fillId="37" borderId="10" xfId="55" applyFont="1" applyFill="1" applyBorder="1" applyAlignment="1">
      <alignment horizontal="center" vertical="center"/>
    </xf>
    <xf numFmtId="164" fontId="8" fillId="37" borderId="10" xfId="55" applyNumberFormat="1" applyFont="1" applyFill="1" applyBorder="1" applyAlignment="1">
      <alignment horizontal="center" vertical="center"/>
    </xf>
    <xf numFmtId="0" fontId="50" fillId="37" borderId="10" xfId="0" applyFont="1" applyFill="1" applyBorder="1" applyAlignment="1">
      <alignment horizontal="left" vertical="center"/>
    </xf>
    <xf numFmtId="0" fontId="6" fillId="37" borderId="10" xfId="0" applyFont="1" applyFill="1" applyBorder="1" applyAlignment="1">
      <alignment horizontal="left" vertical="center" wrapText="1"/>
    </xf>
    <xf numFmtId="0" fontId="50" fillId="37" borderId="10" xfId="0" applyFont="1" applyFill="1" applyBorder="1" applyAlignment="1">
      <alignment horizontal="left" vertical="center" wrapText="1"/>
    </xf>
    <xf numFmtId="0" fontId="50" fillId="37" borderId="10" xfId="0" applyNumberFormat="1" applyFont="1" applyFill="1" applyBorder="1" applyAlignment="1">
      <alignment horizontal="left" wrapText="1"/>
    </xf>
    <xf numFmtId="0" fontId="50" fillId="37" borderId="0" xfId="0" applyFont="1" applyFill="1" applyAlignment="1">
      <alignment horizontal="left"/>
    </xf>
    <xf numFmtId="9" fontId="8" fillId="37" borderId="10" xfId="53" applyNumberFormat="1" applyFont="1" applyFill="1" applyBorder="1" applyAlignment="1">
      <alignment horizontal="center" vertical="center"/>
      <protection/>
    </xf>
    <xf numFmtId="2" fontId="50" fillId="37" borderId="10" xfId="0" applyNumberFormat="1" applyFont="1" applyFill="1" applyBorder="1" applyAlignment="1">
      <alignment horizontal="center" vertical="center" wrapText="1"/>
    </xf>
    <xf numFmtId="0" fontId="8" fillId="37" borderId="12" xfId="0" applyFont="1" applyFill="1" applyBorder="1" applyAlignment="1">
      <alignment horizontal="center" vertical="center" wrapText="1"/>
    </xf>
    <xf numFmtId="0" fontId="8" fillId="37" borderId="10" xfId="0" applyFont="1" applyFill="1" applyBorder="1" applyAlignment="1">
      <alignment horizontal="left" vertical="center" wrapText="1"/>
    </xf>
    <xf numFmtId="0" fontId="50" fillId="37" borderId="10" xfId="0" applyFont="1" applyFill="1" applyBorder="1" applyAlignment="1">
      <alignment horizontal="center" vertical="center" wrapText="1"/>
    </xf>
    <xf numFmtId="0" fontId="52" fillId="37" borderId="12" xfId="45" applyFont="1" applyFill="1" applyBorder="1" applyAlignment="1" applyProtection="1">
      <alignment horizontal="center" vertical="center" wrapText="1"/>
      <protection/>
    </xf>
    <xf numFmtId="0" fontId="50" fillId="37" borderId="10" xfId="0" applyFont="1" applyFill="1" applyBorder="1" applyAlignment="1">
      <alignment vertical="center" wrapText="1"/>
    </xf>
    <xf numFmtId="2" fontId="50" fillId="37" borderId="11" xfId="0" applyNumberFormat="1" applyFont="1" applyFill="1" applyBorder="1" applyAlignment="1">
      <alignment horizontal="center" vertical="center" wrapText="1"/>
    </xf>
    <xf numFmtId="0" fontId="50" fillId="37" borderId="10" xfId="0" applyFont="1" applyFill="1" applyBorder="1" applyAlignment="1">
      <alignment horizontal="center" vertical="center"/>
    </xf>
    <xf numFmtId="0" fontId="50" fillId="37" borderId="10" xfId="0" applyFont="1" applyFill="1" applyBorder="1" applyAlignment="1">
      <alignment horizontal="left"/>
    </xf>
    <xf numFmtId="0" fontId="54" fillId="37" borderId="10" xfId="0" applyFont="1" applyFill="1" applyBorder="1" applyAlignment="1">
      <alignment horizontal="left" vertical="center" wrapText="1"/>
    </xf>
    <xf numFmtId="0" fontId="50" fillId="37" borderId="0" xfId="0" applyFont="1" applyFill="1" applyAlignment="1">
      <alignment horizontal="left" vertical="center" wrapText="1"/>
    </xf>
    <xf numFmtId="0" fontId="50" fillId="37" borderId="11" xfId="0" applyFont="1" applyFill="1" applyBorder="1" applyAlignment="1">
      <alignment horizontal="center" vertical="center" wrapText="1"/>
    </xf>
    <xf numFmtId="0" fontId="50" fillId="37" borderId="0" xfId="0" applyFont="1" applyFill="1" applyAlignment="1">
      <alignment horizontal="center" vertical="center" wrapText="1"/>
    </xf>
    <xf numFmtId="9" fontId="55" fillId="34" borderId="10" xfId="55" applyFont="1" applyFill="1" applyBorder="1" applyAlignment="1">
      <alignment horizontal="center" vertical="center" wrapText="1"/>
    </xf>
    <xf numFmtId="9" fontId="55" fillId="0" borderId="10" xfId="55" applyFont="1" applyFill="1" applyBorder="1" applyAlignment="1">
      <alignment horizontal="center" vertical="center" wrapText="1"/>
    </xf>
    <xf numFmtId="9" fontId="50" fillId="37" borderId="0" xfId="0" applyNumberFormat="1" applyFont="1" applyFill="1" applyAlignment="1">
      <alignment horizontal="center" vertical="center" wrapText="1"/>
    </xf>
    <xf numFmtId="9" fontId="50" fillId="37" borderId="10" xfId="0" applyNumberFormat="1" applyFont="1" applyFill="1" applyBorder="1" applyAlignment="1">
      <alignment horizontal="center" vertical="center" wrapText="1"/>
    </xf>
    <xf numFmtId="164" fontId="50" fillId="37" borderId="10" xfId="0" applyNumberFormat="1" applyFont="1" applyFill="1" applyBorder="1" applyAlignment="1">
      <alignment horizontal="center" vertical="center" wrapText="1"/>
    </xf>
    <xf numFmtId="164" fontId="50" fillId="37" borderId="11" xfId="0" applyNumberFormat="1" applyFont="1" applyFill="1" applyBorder="1" applyAlignment="1">
      <alignment horizontal="center" vertical="center" wrapText="1"/>
    </xf>
    <xf numFmtId="9" fontId="50" fillId="37" borderId="10" xfId="0" applyNumberFormat="1" applyFont="1" applyFill="1" applyBorder="1" applyAlignment="1">
      <alignment horizontal="center" vertical="center"/>
    </xf>
    <xf numFmtId="0" fontId="51" fillId="37" borderId="10" xfId="53" applyFont="1" applyFill="1" applyBorder="1" applyAlignment="1">
      <alignment horizontal="center" vertical="center" wrapText="1"/>
      <protection/>
    </xf>
    <xf numFmtId="3" fontId="8" fillId="37" borderId="10" xfId="53" applyNumberFormat="1" applyFont="1" applyFill="1" applyBorder="1" applyAlignment="1">
      <alignment horizontal="center" vertical="center"/>
      <protection/>
    </xf>
    <xf numFmtId="1" fontId="50" fillId="37" borderId="10" xfId="0" applyNumberFormat="1" applyFont="1" applyFill="1" applyBorder="1" applyAlignment="1">
      <alignment horizontal="center" vertical="center" wrapText="1"/>
    </xf>
    <xf numFmtId="0" fontId="8" fillId="37" borderId="10" xfId="0" applyNumberFormat="1" applyFont="1" applyFill="1" applyBorder="1" applyAlignment="1">
      <alignment horizontal="center" vertical="center" wrapText="1"/>
    </xf>
    <xf numFmtId="10" fontId="8" fillId="37" borderId="10" xfId="55" applyNumberFormat="1" applyFont="1" applyFill="1" applyBorder="1" applyAlignment="1">
      <alignment horizontal="center" vertical="center"/>
    </xf>
    <xf numFmtId="9" fontId="50" fillId="37" borderId="10" xfId="55" applyFont="1" applyFill="1" applyBorder="1" applyAlignment="1">
      <alignment horizontal="center" vertical="center"/>
    </xf>
    <xf numFmtId="0" fontId="50" fillId="37" borderId="10" xfId="0" applyFont="1" applyFill="1" applyBorder="1" applyAlignment="1">
      <alignment horizontal="left" wrapText="1"/>
    </xf>
    <xf numFmtId="0" fontId="5" fillId="38" borderId="10" xfId="53" applyFont="1" applyFill="1" applyBorder="1" applyAlignment="1">
      <alignment horizontal="left" vertical="center" wrapText="1"/>
      <protection/>
    </xf>
    <xf numFmtId="0" fontId="8" fillId="37" borderId="10" xfId="53" applyNumberFormat="1" applyFont="1" applyFill="1" applyBorder="1" applyAlignment="1">
      <alignment horizontal="center" vertical="center"/>
      <protection/>
    </xf>
    <xf numFmtId="9" fontId="8" fillId="37" borderId="10" xfId="0" applyNumberFormat="1" applyFont="1" applyFill="1" applyBorder="1" applyAlignment="1">
      <alignment horizontal="center" vertical="center" wrapText="1"/>
    </xf>
    <xf numFmtId="0" fontId="55" fillId="37" borderId="10" xfId="0" applyFont="1" applyFill="1" applyBorder="1" applyAlignment="1">
      <alignment horizontal="left" vertical="center" wrapText="1"/>
    </xf>
    <xf numFmtId="9" fontId="50" fillId="37" borderId="11" xfId="0" applyNumberFormat="1" applyFont="1" applyFill="1" applyBorder="1" applyAlignment="1">
      <alignment horizontal="center" vertical="center" wrapText="1"/>
    </xf>
    <xf numFmtId="0" fontId="51" fillId="37" borderId="10" xfId="53" applyNumberFormat="1" applyFont="1" applyFill="1" applyBorder="1" applyAlignment="1">
      <alignment horizontal="center" vertical="center"/>
      <protection/>
    </xf>
    <xf numFmtId="166" fontId="8" fillId="37" borderId="10" xfId="48" applyNumberFormat="1" applyFont="1" applyFill="1" applyBorder="1" applyAlignment="1">
      <alignment horizontal="center" vertical="center" wrapText="1"/>
    </xf>
    <xf numFmtId="1" fontId="50" fillId="37" borderId="10" xfId="55" applyNumberFormat="1" applyFont="1" applyFill="1" applyBorder="1" applyAlignment="1">
      <alignment horizontal="center" vertical="center"/>
    </xf>
    <xf numFmtId="0" fontId="53" fillId="37" borderId="10" xfId="0" applyFont="1" applyFill="1" applyBorder="1" applyAlignment="1">
      <alignment horizontal="left" vertical="center" wrapText="1"/>
    </xf>
    <xf numFmtId="1" fontId="51" fillId="37" borderId="10" xfId="53" applyNumberFormat="1" applyFont="1" applyFill="1" applyBorder="1" applyAlignment="1">
      <alignment horizontal="center" vertical="center"/>
      <protection/>
    </xf>
    <xf numFmtId="0" fontId="52" fillId="37" borderId="10" xfId="45" applyFont="1" applyFill="1" applyBorder="1" applyAlignment="1" applyProtection="1">
      <alignment horizontal="center" vertical="center" wrapText="1"/>
      <protection/>
    </xf>
    <xf numFmtId="1" fontId="8" fillId="37" borderId="10" xfId="53" applyNumberFormat="1" applyFont="1" applyFill="1" applyBorder="1" applyAlignment="1">
      <alignment horizontal="center" vertical="center"/>
      <protection/>
    </xf>
    <xf numFmtId="9" fontId="51" fillId="37" borderId="10" xfId="53" applyNumberFormat="1" applyFont="1" applyFill="1" applyBorder="1" applyAlignment="1">
      <alignment horizontal="center" vertical="center"/>
      <protection/>
    </xf>
    <xf numFmtId="164" fontId="51" fillId="37" borderId="10" xfId="53" applyNumberFormat="1" applyFont="1" applyFill="1" applyBorder="1" applyAlignment="1">
      <alignment horizontal="center" vertical="center"/>
      <protection/>
    </xf>
    <xf numFmtId="9" fontId="8" fillId="37" borderId="11" xfId="0" applyNumberFormat="1" applyFont="1" applyFill="1" applyBorder="1" applyAlignment="1">
      <alignment horizontal="center" vertical="center" wrapText="1"/>
    </xf>
    <xf numFmtId="0" fontId="50" fillId="37" borderId="10" xfId="0" applyFont="1" applyFill="1" applyBorder="1" applyAlignment="1">
      <alignment horizontal="justify" vertical="center"/>
    </xf>
    <xf numFmtId="0" fontId="6" fillId="37" borderId="10" xfId="0" applyFont="1" applyFill="1" applyBorder="1" applyAlignment="1">
      <alignment horizontal="justify" vertical="center" wrapText="1"/>
    </xf>
    <xf numFmtId="0" fontId="50" fillId="37" borderId="0" xfId="0" applyFont="1" applyFill="1" applyAlignment="1">
      <alignment/>
    </xf>
    <xf numFmtId="0" fontId="8" fillId="37" borderId="10" xfId="0" applyFont="1" applyFill="1" applyBorder="1" applyAlignment="1">
      <alignment horizontal="justify" vertical="center" wrapText="1"/>
    </xf>
    <xf numFmtId="0" fontId="3" fillId="33" borderId="11" xfId="53" applyFont="1" applyFill="1" applyBorder="1" applyAlignment="1">
      <alignment horizontal="center" vertical="center" wrapText="1"/>
      <protection/>
    </xf>
    <xf numFmtId="0" fontId="3" fillId="33" borderId="14" xfId="53"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2" fillId="0" borderId="10" xfId="0" applyFont="1" applyFill="1" applyBorder="1" applyAlignment="1">
      <alignment wrapText="1"/>
    </xf>
    <xf numFmtId="0" fontId="3" fillId="33" borderId="13" xfId="53" applyFont="1" applyFill="1" applyBorder="1" applyAlignment="1">
      <alignment horizontal="center" vertical="center" wrapText="1"/>
      <protection/>
    </xf>
    <xf numFmtId="0" fontId="3" fillId="33" borderId="12" xfId="53" applyFont="1" applyFill="1" applyBorder="1" applyAlignment="1">
      <alignment horizontal="center" vertical="center" wrapText="1"/>
      <protection/>
    </xf>
    <xf numFmtId="0" fontId="3" fillId="33" borderId="10" xfId="53" applyFont="1" applyFill="1" applyBorder="1" applyAlignment="1">
      <alignment horizontal="center" vertical="center" wrapText="1"/>
      <protection/>
    </xf>
    <xf numFmtId="0" fontId="3" fillId="33" borderId="15" xfId="53" applyFont="1" applyFill="1" applyBorder="1" applyAlignment="1">
      <alignment horizontal="center" vertical="center" wrapText="1"/>
      <protection/>
    </xf>
    <xf numFmtId="0" fontId="3" fillId="39" borderId="10" xfId="53" applyFont="1" applyFill="1" applyBorder="1" applyAlignment="1">
      <alignment horizontal="center" vertical="center"/>
      <protection/>
    </xf>
    <xf numFmtId="0" fontId="2" fillId="0" borderId="10" xfId="0" applyFont="1" applyFill="1" applyBorder="1" applyAlignment="1">
      <alignment vertical="center"/>
    </xf>
    <xf numFmtId="0" fontId="3" fillId="0" borderId="10" xfId="0" applyFont="1" applyFill="1" applyBorder="1" applyAlignment="1">
      <alignment horizontal="center" vertical="center" wrapText="1"/>
    </xf>
    <xf numFmtId="0" fontId="6" fillId="37" borderId="10" xfId="0" applyFont="1" applyFill="1" applyBorder="1" applyAlignment="1">
      <alignment horizontal="left" vertical="center" wrapText="1"/>
    </xf>
    <xf numFmtId="0" fontId="8" fillId="37" borderId="10" xfId="0" applyFont="1" applyFill="1" applyBorder="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9525</xdr:rowOff>
    </xdr:from>
    <xdr:to>
      <xdr:col>0</xdr:col>
      <xdr:colOff>1114425</xdr:colOff>
      <xdr:row>4</xdr:row>
      <xdr:rowOff>0</xdr:rowOff>
    </xdr:to>
    <xdr:pic>
      <xdr:nvPicPr>
        <xdr:cNvPr id="1" name="1 Imagen"/>
        <xdr:cNvPicPr preferRelativeResize="1">
          <a:picLocks noChangeAspect="0"/>
        </xdr:cNvPicPr>
      </xdr:nvPicPr>
      <xdr:blipFill>
        <a:blip r:embed="rId1"/>
        <a:stretch>
          <a:fillRect/>
        </a:stretch>
      </xdr:blipFill>
      <xdr:spPr>
        <a:xfrm>
          <a:off x="47625" y="9525"/>
          <a:ext cx="106680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dep.edu.co/?q=node/37" TargetMode="External" /><Relationship Id="rId2" Type="http://schemas.openxmlformats.org/officeDocument/2006/relationships/hyperlink" Target="http://www.idep.edu.co/sites/default/files/PL-GTH-13-01-Plan-Inst-Capacit-V4.pdf" TargetMode="External" /><Relationship Id="rId3" Type="http://schemas.openxmlformats.org/officeDocument/2006/relationships/hyperlink" Target="http://www.idep.edu.co/?q=content/cid-15-proceso-de-control-interno-disciplinario#overlay-context=" TargetMode="External" /><Relationship Id="rId4" Type="http://schemas.openxmlformats.org/officeDocument/2006/relationships/hyperlink" Target="http://www.idep.edu.co/sites/default/files/PG-GD-07-01_Prog_Gestion_Documental_V2.pdf" TargetMode="External" /><Relationship Id="rId5" Type="http://schemas.openxmlformats.org/officeDocument/2006/relationships/hyperlink" Target="http://www.idep.edu.co/?q=content/plan-anticorrupci%C3%B3n-y-atenci%C3%B3n-al-ciudadano" TargetMode="External" /><Relationship Id="rId6" Type="http://schemas.openxmlformats.org/officeDocument/2006/relationships/hyperlink" Target="http://www.idep.edu.co/?q=content/mapa-de-riesgos-por-proceso#overlay-context=" TargetMode="External" /><Relationship Id="rId7" Type="http://schemas.openxmlformats.org/officeDocument/2006/relationships/hyperlink" Target="http://www.idep.edu.co/sites/default/files/L-GD-07-03_Sistema_Integrado_de_Conservacion_V1.pdf" TargetMode="External" /><Relationship Id="rId8" Type="http://schemas.openxmlformats.org/officeDocument/2006/relationships/hyperlink" Target="http://www.idep.edu.co/?q=content/mapa-de-riesgos-por-proceso#overlay-context=" TargetMode="External" /><Relationship Id="rId9" Type="http://schemas.openxmlformats.org/officeDocument/2006/relationships/hyperlink" Target="http://www.idep.edu.co/?q=content/mapa-de-riesgos-por-proceso#overlay-context=" TargetMode="External" /><Relationship Id="rId10" Type="http://schemas.openxmlformats.org/officeDocument/2006/relationships/hyperlink" Target="http://www.idep.edu.co/?q=content/mapa-de-riesgos-por-proceso#overlay-context=" TargetMode="External" /><Relationship Id="rId11" Type="http://schemas.openxmlformats.org/officeDocument/2006/relationships/hyperlink" Target="http://www.idep.edu.co/?q=content/plan-de-mejoramiento-por-procesos" TargetMode="External" /><Relationship Id="rId12" Type="http://schemas.openxmlformats.org/officeDocument/2006/relationships/hyperlink" Target="http://www.idep.edu.co/?q=content/gd-07-proceso-de-gesti%C3%B3n-documental#overlay-context=%20procedimientos" TargetMode="External" /><Relationship Id="rId13" Type="http://schemas.openxmlformats.org/officeDocument/2006/relationships/hyperlink" Target="http://www.idep.edu.co/sites/default/files/PG-GD-07-01_Prog_Gestion_Documental_V2.pdfhttp://www.idep.edu.co/?q=content/transparencia-y-acceso-la-informaci%C3%B3n-p%C3%BAblica-idep" TargetMode="External" /><Relationship Id="rId14" Type="http://schemas.openxmlformats.org/officeDocument/2006/relationships/drawing" Target="../drawings/drawing1.xml" /><Relationship Id="rId1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21"/>
  <sheetViews>
    <sheetView tabSelected="1" zoomScale="80" zoomScaleNormal="80" zoomScalePageLayoutView="0" workbookViewId="0" topLeftCell="A6">
      <pane xSplit="4" ySplit="2" topLeftCell="W107" activePane="bottomRight" state="frozen"/>
      <selection pane="topLeft" activeCell="A6" sqref="A6"/>
      <selection pane="topRight" activeCell="E6" sqref="E6"/>
      <selection pane="bottomLeft" activeCell="A8" sqref="A8"/>
      <selection pane="bottomRight" activeCell="Y115" sqref="Y115"/>
    </sheetView>
  </sheetViews>
  <sheetFormatPr defaultColWidth="11.421875" defaultRowHeight="15"/>
  <cols>
    <col min="1" max="1" width="18.00390625" style="0" customWidth="1"/>
    <col min="2" max="2" width="15.140625" style="0" hidden="1" customWidth="1"/>
    <col min="3" max="3" width="27.7109375" style="0" hidden="1" customWidth="1"/>
    <col min="4" max="4" width="26.421875" style="0" customWidth="1"/>
    <col min="5" max="5" width="18.00390625" style="0" customWidth="1"/>
    <col min="6" max="7" width="8.7109375" style="6" customWidth="1"/>
    <col min="8" max="8" width="11.421875" style="5" customWidth="1"/>
    <col min="9" max="9" width="15.00390625" style="0" customWidth="1"/>
    <col min="10" max="10" width="11.421875" style="6" customWidth="1"/>
    <col min="11" max="14" width="13.57421875" style="6" customWidth="1"/>
    <col min="15" max="15" width="14.421875" style="6" customWidth="1"/>
    <col min="16" max="18" width="13.28125" style="6" customWidth="1"/>
    <col min="19" max="19" width="13.28125" style="0" customWidth="1"/>
    <col min="20" max="20" width="12.140625" style="0" customWidth="1"/>
    <col min="21" max="21" width="15.00390625" style="6" customWidth="1"/>
    <col min="22" max="22" width="15.140625" style="6" customWidth="1"/>
    <col min="23" max="23" width="25.421875" style="0" customWidth="1"/>
    <col min="24" max="24" width="122.140625" style="7" customWidth="1"/>
    <col min="25" max="25" width="30.140625" style="7" customWidth="1"/>
    <col min="26" max="26" width="59.00390625" style="0" customWidth="1"/>
  </cols>
  <sheetData>
    <row r="1" spans="1:26" ht="15" customHeight="1">
      <c r="A1" s="228"/>
      <c r="B1" s="236" t="s">
        <v>0</v>
      </c>
      <c r="C1" s="236"/>
      <c r="D1" s="236"/>
      <c r="E1" s="236"/>
      <c r="F1" s="236"/>
      <c r="G1" s="236"/>
      <c r="H1" s="236"/>
      <c r="I1" s="236"/>
      <c r="J1" s="236"/>
      <c r="K1" s="236"/>
      <c r="L1" s="236"/>
      <c r="M1" s="236"/>
      <c r="N1" s="236"/>
      <c r="O1" s="236"/>
      <c r="P1" s="236"/>
      <c r="Q1" s="236"/>
      <c r="R1" s="236"/>
      <c r="S1" s="236"/>
      <c r="T1" s="236"/>
      <c r="U1" s="236"/>
      <c r="V1" s="236"/>
      <c r="W1" s="236"/>
      <c r="X1" s="236"/>
      <c r="Y1" s="235" t="s">
        <v>1</v>
      </c>
      <c r="Z1" s="235"/>
    </row>
    <row r="2" spans="1:26" ht="15" customHeight="1">
      <c r="A2" s="229"/>
      <c r="B2" s="236"/>
      <c r="C2" s="236"/>
      <c r="D2" s="236"/>
      <c r="E2" s="236"/>
      <c r="F2" s="236"/>
      <c r="G2" s="236"/>
      <c r="H2" s="236"/>
      <c r="I2" s="236"/>
      <c r="J2" s="236"/>
      <c r="K2" s="236"/>
      <c r="L2" s="236"/>
      <c r="M2" s="236"/>
      <c r="N2" s="236"/>
      <c r="O2" s="236"/>
      <c r="P2" s="236"/>
      <c r="Q2" s="236"/>
      <c r="R2" s="236"/>
      <c r="S2" s="236"/>
      <c r="T2" s="236"/>
      <c r="U2" s="236"/>
      <c r="V2" s="236"/>
      <c r="W2" s="236"/>
      <c r="X2" s="236"/>
      <c r="Y2" s="235" t="s">
        <v>2</v>
      </c>
      <c r="Z2" s="235"/>
    </row>
    <row r="3" spans="1:26" ht="15" customHeight="1">
      <c r="A3" s="229"/>
      <c r="B3" s="236" t="s">
        <v>3</v>
      </c>
      <c r="C3" s="236"/>
      <c r="D3" s="236"/>
      <c r="E3" s="236"/>
      <c r="F3" s="236"/>
      <c r="G3" s="236"/>
      <c r="H3" s="236"/>
      <c r="I3" s="236"/>
      <c r="J3" s="236"/>
      <c r="K3" s="236"/>
      <c r="L3" s="236"/>
      <c r="M3" s="236"/>
      <c r="N3" s="236"/>
      <c r="O3" s="236"/>
      <c r="P3" s="236"/>
      <c r="Q3" s="236"/>
      <c r="R3" s="236"/>
      <c r="S3" s="236"/>
      <c r="T3" s="236"/>
      <c r="U3" s="236"/>
      <c r="V3" s="236"/>
      <c r="W3" s="236"/>
      <c r="X3" s="236"/>
      <c r="Y3" s="235" t="s">
        <v>4</v>
      </c>
      <c r="Z3" s="235"/>
    </row>
    <row r="4" spans="1:26" ht="15" customHeight="1">
      <c r="A4" s="229"/>
      <c r="B4" s="236"/>
      <c r="C4" s="236"/>
      <c r="D4" s="236"/>
      <c r="E4" s="236"/>
      <c r="F4" s="236"/>
      <c r="G4" s="236"/>
      <c r="H4" s="236"/>
      <c r="I4" s="236"/>
      <c r="J4" s="236"/>
      <c r="K4" s="236"/>
      <c r="L4" s="236"/>
      <c r="M4" s="236"/>
      <c r="N4" s="236"/>
      <c r="O4" s="236"/>
      <c r="P4" s="236"/>
      <c r="Q4" s="236"/>
      <c r="R4" s="236"/>
      <c r="S4" s="236"/>
      <c r="T4" s="236"/>
      <c r="U4" s="236"/>
      <c r="V4" s="236"/>
      <c r="W4" s="236"/>
      <c r="X4" s="236"/>
      <c r="Y4" s="235" t="s">
        <v>5</v>
      </c>
      <c r="Z4" s="235"/>
    </row>
    <row r="5" spans="11:17" ht="15">
      <c r="K5" s="8"/>
      <c r="L5" s="8"/>
      <c r="M5" s="8"/>
      <c r="N5" s="8"/>
      <c r="O5" s="8"/>
      <c r="P5" s="8"/>
      <c r="Q5" s="8"/>
    </row>
    <row r="6" spans="1:26" ht="21.75" customHeight="1">
      <c r="A6" s="230" t="s">
        <v>6</v>
      </c>
      <c r="B6" s="230" t="s">
        <v>7</v>
      </c>
      <c r="C6" s="230" t="s">
        <v>8</v>
      </c>
      <c r="D6" s="230" t="s">
        <v>9</v>
      </c>
      <c r="E6" s="230" t="s">
        <v>10</v>
      </c>
      <c r="F6" s="226" t="s">
        <v>11</v>
      </c>
      <c r="G6" s="227"/>
      <c r="H6" s="226" t="s">
        <v>12</v>
      </c>
      <c r="I6" s="233"/>
      <c r="J6" s="227"/>
      <c r="K6" s="226" t="s">
        <v>13</v>
      </c>
      <c r="L6" s="233"/>
      <c r="M6" s="233"/>
      <c r="N6" s="227"/>
      <c r="O6" s="234" t="s">
        <v>14</v>
      </c>
      <c r="P6" s="234"/>
      <c r="Q6" s="234"/>
      <c r="R6" s="234"/>
      <c r="S6" s="234"/>
      <c r="T6" s="232" t="s">
        <v>15</v>
      </c>
      <c r="U6" s="232" t="s">
        <v>16</v>
      </c>
      <c r="V6" s="232" t="s">
        <v>17</v>
      </c>
      <c r="W6" s="230" t="s">
        <v>18</v>
      </c>
      <c r="X6" s="230" t="s">
        <v>19</v>
      </c>
      <c r="Y6" s="230" t="s">
        <v>20</v>
      </c>
      <c r="Z6" s="232" t="s">
        <v>21</v>
      </c>
    </row>
    <row r="7" spans="1:26" ht="36" customHeight="1">
      <c r="A7" s="231"/>
      <c r="B7" s="231"/>
      <c r="C7" s="231"/>
      <c r="D7" s="231"/>
      <c r="E7" s="231"/>
      <c r="F7" s="1" t="s">
        <v>22</v>
      </c>
      <c r="G7" s="2" t="s">
        <v>23</v>
      </c>
      <c r="H7" s="3" t="s">
        <v>24</v>
      </c>
      <c r="I7" s="3" t="s">
        <v>25</v>
      </c>
      <c r="J7" s="4" t="s">
        <v>26</v>
      </c>
      <c r="K7" s="4" t="s">
        <v>27</v>
      </c>
      <c r="L7" s="4" t="s">
        <v>28</v>
      </c>
      <c r="M7" s="4" t="s">
        <v>29</v>
      </c>
      <c r="N7" s="4" t="s">
        <v>30</v>
      </c>
      <c r="O7" s="9" t="s">
        <v>31</v>
      </c>
      <c r="P7" s="9" t="s">
        <v>27</v>
      </c>
      <c r="Q7" s="9" t="s">
        <v>28</v>
      </c>
      <c r="R7" s="9" t="s">
        <v>29</v>
      </c>
      <c r="S7" s="3" t="s">
        <v>30</v>
      </c>
      <c r="T7" s="232"/>
      <c r="U7" s="232"/>
      <c r="V7" s="232"/>
      <c r="W7" s="231"/>
      <c r="X7" s="231"/>
      <c r="Y7" s="231"/>
      <c r="Z7" s="232"/>
    </row>
    <row r="8" spans="1:26" s="20" customFormat="1" ht="85.5" customHeight="1">
      <c r="A8" s="10" t="s">
        <v>32</v>
      </c>
      <c r="B8" s="11" t="s">
        <v>75</v>
      </c>
      <c r="C8" s="11" t="s">
        <v>76</v>
      </c>
      <c r="D8" s="11" t="s">
        <v>77</v>
      </c>
      <c r="E8" s="11" t="s">
        <v>78</v>
      </c>
      <c r="F8" s="12">
        <v>0.4</v>
      </c>
      <c r="G8" s="13">
        <v>2.85</v>
      </c>
      <c r="H8" s="13" t="s">
        <v>50</v>
      </c>
      <c r="I8" s="11" t="s">
        <v>79</v>
      </c>
      <c r="J8" s="13">
        <v>1</v>
      </c>
      <c r="K8" s="14">
        <v>0.198</v>
      </c>
      <c r="L8" s="14">
        <v>0.27</v>
      </c>
      <c r="M8" s="14">
        <v>0.267</v>
      </c>
      <c r="N8" s="15">
        <v>0.268</v>
      </c>
      <c r="O8" s="14">
        <f>SUM(P8:S8)</f>
        <v>0.738</v>
      </c>
      <c r="P8" s="14">
        <v>0.198</v>
      </c>
      <c r="Q8" s="16">
        <v>0.27</v>
      </c>
      <c r="R8" s="16">
        <v>0.27</v>
      </c>
      <c r="S8" s="17"/>
      <c r="T8" s="153">
        <f aca="true" t="shared" si="0" ref="T8:T13">SUBTOTAL(9,P8:S8)</f>
        <v>0.738</v>
      </c>
      <c r="U8" s="56">
        <f>T8/J8</f>
        <v>0.738</v>
      </c>
      <c r="V8" s="154">
        <f aca="true" t="shared" si="1" ref="V8:V21">F8*U8</f>
        <v>0.2952</v>
      </c>
      <c r="W8" s="18" t="s">
        <v>279</v>
      </c>
      <c r="X8" s="19" t="s">
        <v>374</v>
      </c>
      <c r="Y8" s="18" t="s">
        <v>280</v>
      </c>
      <c r="Z8" s="18" t="s">
        <v>280</v>
      </c>
    </row>
    <row r="9" spans="1:26" s="20" customFormat="1" ht="123" customHeight="1">
      <c r="A9" s="10" t="s">
        <v>32</v>
      </c>
      <c r="B9" s="11" t="s">
        <v>80</v>
      </c>
      <c r="C9" s="11" t="s">
        <v>81</v>
      </c>
      <c r="D9" s="11" t="s">
        <v>82</v>
      </c>
      <c r="E9" s="11" t="s">
        <v>78</v>
      </c>
      <c r="F9" s="12">
        <v>0.4</v>
      </c>
      <c r="G9" s="13">
        <v>2.85</v>
      </c>
      <c r="H9" s="13" t="s">
        <v>50</v>
      </c>
      <c r="I9" s="11" t="s">
        <v>79</v>
      </c>
      <c r="J9" s="13">
        <v>1</v>
      </c>
      <c r="K9" s="14">
        <v>0.198</v>
      </c>
      <c r="L9" s="14">
        <v>0.27</v>
      </c>
      <c r="M9" s="14">
        <v>0.267</v>
      </c>
      <c r="N9" s="15">
        <v>0.268</v>
      </c>
      <c r="O9" s="14">
        <f aca="true" t="shared" si="2" ref="O9:O74">SUM(P9:S9)</f>
        <v>0.738</v>
      </c>
      <c r="P9" s="14">
        <v>0.198</v>
      </c>
      <c r="Q9" s="16">
        <v>0.27</v>
      </c>
      <c r="R9" s="16">
        <v>0.27</v>
      </c>
      <c r="S9" s="17"/>
      <c r="T9" s="153">
        <f t="shared" si="0"/>
        <v>0.738</v>
      </c>
      <c r="U9" s="56">
        <f>T9/J9</f>
        <v>0.738</v>
      </c>
      <c r="V9" s="154">
        <f t="shared" si="1"/>
        <v>0.2952</v>
      </c>
      <c r="W9" s="18" t="s">
        <v>279</v>
      </c>
      <c r="X9" s="19" t="s">
        <v>375</v>
      </c>
      <c r="Y9" s="18" t="s">
        <v>280</v>
      </c>
      <c r="Z9" s="18" t="s">
        <v>280</v>
      </c>
    </row>
    <row r="10" spans="1:26" s="20" customFormat="1" ht="138" customHeight="1">
      <c r="A10" s="10" t="s">
        <v>32</v>
      </c>
      <c r="B10" s="21" t="s">
        <v>46</v>
      </c>
      <c r="C10" s="11" t="s">
        <v>83</v>
      </c>
      <c r="D10" s="11" t="s">
        <v>84</v>
      </c>
      <c r="E10" s="11" t="s">
        <v>78</v>
      </c>
      <c r="F10" s="12">
        <v>0.1</v>
      </c>
      <c r="G10" s="13">
        <v>0.71</v>
      </c>
      <c r="H10" s="13" t="s">
        <v>60</v>
      </c>
      <c r="I10" s="11" t="s">
        <v>85</v>
      </c>
      <c r="J10" s="22">
        <v>1</v>
      </c>
      <c r="K10" s="160">
        <v>0.8</v>
      </c>
      <c r="L10" s="160">
        <v>0.2</v>
      </c>
      <c r="M10" s="160">
        <v>0</v>
      </c>
      <c r="N10" s="161">
        <v>0</v>
      </c>
      <c r="O10" s="12">
        <f t="shared" si="2"/>
        <v>1</v>
      </c>
      <c r="P10" s="23">
        <v>0.8</v>
      </c>
      <c r="Q10" s="25">
        <v>0.2</v>
      </c>
      <c r="R10" s="23">
        <v>0</v>
      </c>
      <c r="S10" s="17"/>
      <c r="T10" s="155">
        <f t="shared" si="0"/>
        <v>1</v>
      </c>
      <c r="U10" s="56">
        <f>T10/J10</f>
        <v>1</v>
      </c>
      <c r="V10" s="58">
        <f t="shared" si="1"/>
        <v>0.1</v>
      </c>
      <c r="W10" s="18" t="s">
        <v>298</v>
      </c>
      <c r="X10" s="19" t="s">
        <v>376</v>
      </c>
      <c r="Y10" s="18" t="s">
        <v>280</v>
      </c>
      <c r="Z10" s="18" t="s">
        <v>280</v>
      </c>
    </row>
    <row r="11" spans="1:26" s="20" customFormat="1" ht="99" customHeight="1">
      <c r="A11" s="10" t="s">
        <v>32</v>
      </c>
      <c r="B11" s="21" t="s">
        <v>46</v>
      </c>
      <c r="C11" s="11" t="s">
        <v>83</v>
      </c>
      <c r="D11" s="11" t="s">
        <v>88</v>
      </c>
      <c r="E11" s="11" t="s">
        <v>78</v>
      </c>
      <c r="F11" s="22">
        <v>0.05</v>
      </c>
      <c r="G11" s="13">
        <v>0.36</v>
      </c>
      <c r="H11" s="26" t="s">
        <v>60</v>
      </c>
      <c r="I11" s="27" t="s">
        <v>91</v>
      </c>
      <c r="J11" s="22">
        <v>1</v>
      </c>
      <c r="K11" s="22">
        <v>0.25</v>
      </c>
      <c r="L11" s="22">
        <v>0.5</v>
      </c>
      <c r="M11" s="22">
        <v>0.75</v>
      </c>
      <c r="N11" s="28">
        <v>1</v>
      </c>
      <c r="O11" s="12">
        <f t="shared" si="2"/>
        <v>0.75</v>
      </c>
      <c r="P11" s="22">
        <v>0.25</v>
      </c>
      <c r="Q11" s="25">
        <v>0.25</v>
      </c>
      <c r="R11" s="29">
        <v>0.25</v>
      </c>
      <c r="S11" s="30"/>
      <c r="T11" s="155">
        <f t="shared" si="0"/>
        <v>0.75</v>
      </c>
      <c r="U11" s="56">
        <f>T11/J11</f>
        <v>0.75</v>
      </c>
      <c r="V11" s="58">
        <f t="shared" si="1"/>
        <v>0.037500000000000006</v>
      </c>
      <c r="W11" s="31" t="s">
        <v>349</v>
      </c>
      <c r="X11" s="31" t="s">
        <v>377</v>
      </c>
      <c r="Y11" s="18" t="s">
        <v>280</v>
      </c>
      <c r="Z11" s="18" t="s">
        <v>280</v>
      </c>
    </row>
    <row r="12" spans="1:26" s="20" customFormat="1" ht="119.25" customHeight="1">
      <c r="A12" s="10" t="s">
        <v>32</v>
      </c>
      <c r="B12" s="21" t="s">
        <v>46</v>
      </c>
      <c r="C12" s="11" t="s">
        <v>83</v>
      </c>
      <c r="D12" s="11" t="s">
        <v>72</v>
      </c>
      <c r="E12" s="11" t="s">
        <v>78</v>
      </c>
      <c r="F12" s="22">
        <v>0.05</v>
      </c>
      <c r="G12" s="13">
        <v>0.36</v>
      </c>
      <c r="H12" s="13" t="s">
        <v>60</v>
      </c>
      <c r="I12" s="27" t="s">
        <v>87</v>
      </c>
      <c r="J12" s="14">
        <v>4</v>
      </c>
      <c r="K12" s="32">
        <v>1</v>
      </c>
      <c r="L12" s="32">
        <v>1</v>
      </c>
      <c r="M12" s="32">
        <v>1</v>
      </c>
      <c r="N12" s="106">
        <v>1</v>
      </c>
      <c r="O12" s="32">
        <f t="shared" si="2"/>
        <v>3</v>
      </c>
      <c r="P12" s="32">
        <v>1</v>
      </c>
      <c r="Q12" s="16">
        <v>1</v>
      </c>
      <c r="R12" s="16">
        <v>1</v>
      </c>
      <c r="S12" s="30"/>
      <c r="T12" s="153">
        <f t="shared" si="0"/>
        <v>3</v>
      </c>
      <c r="U12" s="56">
        <f>T12/J12</f>
        <v>0.75</v>
      </c>
      <c r="V12" s="58">
        <f t="shared" si="1"/>
        <v>0.037500000000000006</v>
      </c>
      <c r="W12" s="31" t="s">
        <v>350</v>
      </c>
      <c r="X12" s="31" t="s">
        <v>378</v>
      </c>
      <c r="Y12" s="18" t="s">
        <v>280</v>
      </c>
      <c r="Z12" s="18" t="s">
        <v>280</v>
      </c>
    </row>
    <row r="13" spans="1:26" s="20" customFormat="1" ht="342" customHeight="1">
      <c r="A13" s="33" t="s">
        <v>33</v>
      </c>
      <c r="B13" s="21" t="s">
        <v>46</v>
      </c>
      <c r="C13" s="34" t="s">
        <v>47</v>
      </c>
      <c r="D13" s="35" t="s">
        <v>66</v>
      </c>
      <c r="E13" s="36" t="s">
        <v>49</v>
      </c>
      <c r="F13" s="37">
        <f>100%/7</f>
        <v>0.14285714285714285</v>
      </c>
      <c r="G13" s="38">
        <v>1.01</v>
      </c>
      <c r="H13" s="26" t="s">
        <v>60</v>
      </c>
      <c r="I13" s="26" t="s">
        <v>67</v>
      </c>
      <c r="J13" s="39">
        <f>SUM(K13:N13)</f>
        <v>2</v>
      </c>
      <c r="K13" s="40">
        <v>1</v>
      </c>
      <c r="L13" s="36">
        <v>0</v>
      </c>
      <c r="M13" s="40">
        <v>1</v>
      </c>
      <c r="N13" s="41">
        <v>0</v>
      </c>
      <c r="O13" s="32">
        <f t="shared" si="2"/>
        <v>2</v>
      </c>
      <c r="P13" s="42">
        <v>1</v>
      </c>
      <c r="Q13" s="16">
        <v>0</v>
      </c>
      <c r="R13" s="42">
        <v>1</v>
      </c>
      <c r="S13" s="30"/>
      <c r="T13" s="153">
        <f t="shared" si="0"/>
        <v>2</v>
      </c>
      <c r="U13" s="56">
        <f aca="true" t="shared" si="3" ref="U13:U19">T13/J13</f>
        <v>1</v>
      </c>
      <c r="V13" s="58">
        <f>F13*U13</f>
        <v>0.14285714285714285</v>
      </c>
      <c r="W13" s="43" t="s">
        <v>379</v>
      </c>
      <c r="X13" s="19" t="s">
        <v>380</v>
      </c>
      <c r="Y13" s="44" t="s">
        <v>280</v>
      </c>
      <c r="Z13" s="44" t="s">
        <v>280</v>
      </c>
    </row>
    <row r="14" spans="1:26" s="20" customFormat="1" ht="218.25" customHeight="1">
      <c r="A14" s="33" t="s">
        <v>33</v>
      </c>
      <c r="B14" s="21" t="s">
        <v>46</v>
      </c>
      <c r="C14" s="34" t="s">
        <v>47</v>
      </c>
      <c r="D14" s="35" t="s">
        <v>68</v>
      </c>
      <c r="E14" s="36" t="s">
        <v>49</v>
      </c>
      <c r="F14" s="37">
        <f aca="true" t="shared" si="4" ref="F14:F19">100%/7</f>
        <v>0.14285714285714285</v>
      </c>
      <c r="G14" s="38">
        <v>1.01</v>
      </c>
      <c r="H14" s="26" t="s">
        <v>50</v>
      </c>
      <c r="I14" s="26" t="s">
        <v>69</v>
      </c>
      <c r="J14" s="39">
        <f>SUM(K14:N14)</f>
        <v>7</v>
      </c>
      <c r="K14" s="40">
        <v>7</v>
      </c>
      <c r="L14" s="36">
        <v>0</v>
      </c>
      <c r="M14" s="40">
        <v>0</v>
      </c>
      <c r="N14" s="41">
        <v>0</v>
      </c>
      <c r="O14" s="32">
        <f t="shared" si="2"/>
        <v>7</v>
      </c>
      <c r="P14" s="42">
        <v>7</v>
      </c>
      <c r="Q14" s="16">
        <v>0</v>
      </c>
      <c r="R14" s="16">
        <v>0</v>
      </c>
      <c r="S14" s="30"/>
      <c r="T14" s="153">
        <f aca="true" t="shared" si="5" ref="T14:T20">SUBTOTAL(9,P14:S14)</f>
        <v>7</v>
      </c>
      <c r="U14" s="56">
        <f t="shared" si="3"/>
        <v>1</v>
      </c>
      <c r="V14" s="58">
        <f aca="true" t="shared" si="6" ref="V14:V19">F14*U14</f>
        <v>0.14285714285714285</v>
      </c>
      <c r="W14" s="18" t="s">
        <v>343</v>
      </c>
      <c r="X14" s="19" t="s">
        <v>381</v>
      </c>
      <c r="Y14" s="44" t="s">
        <v>280</v>
      </c>
      <c r="Z14" s="44" t="s">
        <v>280</v>
      </c>
    </row>
    <row r="15" spans="1:26" s="52" customFormat="1" ht="108.75" customHeight="1">
      <c r="A15" s="33" t="s">
        <v>33</v>
      </c>
      <c r="B15" s="45" t="s">
        <v>46</v>
      </c>
      <c r="C15" s="46" t="s">
        <v>47</v>
      </c>
      <c r="D15" s="45" t="s">
        <v>70</v>
      </c>
      <c r="E15" s="36" t="s">
        <v>49</v>
      </c>
      <c r="F15" s="37">
        <f t="shared" si="4"/>
        <v>0.14285714285714285</v>
      </c>
      <c r="G15" s="47">
        <v>1.01</v>
      </c>
      <c r="H15" s="26" t="s">
        <v>60</v>
      </c>
      <c r="I15" s="27" t="s">
        <v>71</v>
      </c>
      <c r="J15" s="39">
        <v>4</v>
      </c>
      <c r="K15" s="48">
        <v>1</v>
      </c>
      <c r="L15" s="48">
        <v>1</v>
      </c>
      <c r="M15" s="48">
        <v>1</v>
      </c>
      <c r="N15" s="49">
        <v>1</v>
      </c>
      <c r="O15" s="32">
        <f t="shared" si="2"/>
        <v>3</v>
      </c>
      <c r="P15" s="16">
        <v>1</v>
      </c>
      <c r="Q15" s="16">
        <v>1</v>
      </c>
      <c r="R15" s="16">
        <v>1</v>
      </c>
      <c r="S15" s="30"/>
      <c r="T15" s="153">
        <f t="shared" si="5"/>
        <v>3</v>
      </c>
      <c r="U15" s="56">
        <f t="shared" si="3"/>
        <v>0.75</v>
      </c>
      <c r="V15" s="58">
        <f t="shared" si="6"/>
        <v>0.10714285714285714</v>
      </c>
      <c r="W15" s="50" t="s">
        <v>272</v>
      </c>
      <c r="X15" s="51" t="s">
        <v>382</v>
      </c>
      <c r="Y15" s="44" t="s">
        <v>280</v>
      </c>
      <c r="Z15" s="44" t="s">
        <v>280</v>
      </c>
    </row>
    <row r="16" spans="1:26" s="52" customFormat="1" ht="270.75" customHeight="1">
      <c r="A16" s="33" t="s">
        <v>33</v>
      </c>
      <c r="B16" s="45" t="s">
        <v>46</v>
      </c>
      <c r="C16" s="46" t="s">
        <v>47</v>
      </c>
      <c r="D16" s="45" t="s">
        <v>72</v>
      </c>
      <c r="E16" s="36" t="s">
        <v>49</v>
      </c>
      <c r="F16" s="37">
        <f t="shared" si="4"/>
        <v>0.14285714285714285</v>
      </c>
      <c r="G16" s="47">
        <v>1.01</v>
      </c>
      <c r="H16" s="26" t="s">
        <v>60</v>
      </c>
      <c r="I16" s="27" t="s">
        <v>73</v>
      </c>
      <c r="J16" s="39">
        <v>4</v>
      </c>
      <c r="K16" s="48">
        <v>1</v>
      </c>
      <c r="L16" s="48">
        <v>1</v>
      </c>
      <c r="M16" s="48">
        <v>1</v>
      </c>
      <c r="N16" s="49">
        <v>1</v>
      </c>
      <c r="O16" s="32">
        <f t="shared" si="2"/>
        <v>3</v>
      </c>
      <c r="P16" s="16">
        <v>1</v>
      </c>
      <c r="Q16" s="16">
        <v>1</v>
      </c>
      <c r="R16" s="16">
        <v>1</v>
      </c>
      <c r="S16" s="30"/>
      <c r="T16" s="153">
        <f t="shared" si="5"/>
        <v>3</v>
      </c>
      <c r="U16" s="56">
        <f t="shared" si="3"/>
        <v>0.75</v>
      </c>
      <c r="V16" s="58">
        <f t="shared" si="6"/>
        <v>0.10714285714285714</v>
      </c>
      <c r="W16" s="31" t="s">
        <v>344</v>
      </c>
      <c r="X16" s="51" t="s">
        <v>383</v>
      </c>
      <c r="Y16" s="44" t="s">
        <v>280</v>
      </c>
      <c r="Z16" s="44" t="s">
        <v>280</v>
      </c>
    </row>
    <row r="17" spans="1:26" s="52" customFormat="1" ht="189" customHeight="1">
      <c r="A17" s="33" t="s">
        <v>33</v>
      </c>
      <c r="B17" s="45" t="s">
        <v>46</v>
      </c>
      <c r="C17" s="46" t="s">
        <v>47</v>
      </c>
      <c r="D17" s="45" t="s">
        <v>74</v>
      </c>
      <c r="E17" s="36" t="s">
        <v>49</v>
      </c>
      <c r="F17" s="37">
        <f t="shared" si="4"/>
        <v>0.14285714285714285</v>
      </c>
      <c r="G17" s="47">
        <v>1.01</v>
      </c>
      <c r="H17" s="26" t="s">
        <v>60</v>
      </c>
      <c r="I17" s="27" t="s">
        <v>73</v>
      </c>
      <c r="J17" s="39">
        <v>4</v>
      </c>
      <c r="K17" s="48">
        <v>1</v>
      </c>
      <c r="L17" s="48">
        <v>1</v>
      </c>
      <c r="M17" s="48">
        <v>1</v>
      </c>
      <c r="N17" s="49">
        <v>1</v>
      </c>
      <c r="O17" s="32">
        <f t="shared" si="2"/>
        <v>3</v>
      </c>
      <c r="P17" s="16">
        <v>1</v>
      </c>
      <c r="Q17" s="16">
        <v>1</v>
      </c>
      <c r="R17" s="16">
        <v>1</v>
      </c>
      <c r="S17" s="30"/>
      <c r="T17" s="153">
        <f t="shared" si="5"/>
        <v>3</v>
      </c>
      <c r="U17" s="56">
        <f t="shared" si="3"/>
        <v>0.75</v>
      </c>
      <c r="V17" s="58">
        <f t="shared" si="6"/>
        <v>0.10714285714285714</v>
      </c>
      <c r="W17" s="31" t="s">
        <v>384</v>
      </c>
      <c r="X17" s="51" t="s">
        <v>385</v>
      </c>
      <c r="Y17" s="44" t="s">
        <v>280</v>
      </c>
      <c r="Z17" s="44" t="s">
        <v>280</v>
      </c>
    </row>
    <row r="18" spans="1:26" s="52" customFormat="1" ht="142.5" customHeight="1">
      <c r="A18" s="33" t="s">
        <v>33</v>
      </c>
      <c r="B18" s="45" t="s">
        <v>46</v>
      </c>
      <c r="C18" s="46" t="s">
        <v>47</v>
      </c>
      <c r="D18" s="45" t="s">
        <v>296</v>
      </c>
      <c r="E18" s="36" t="s">
        <v>49</v>
      </c>
      <c r="F18" s="37">
        <f t="shared" si="4"/>
        <v>0.14285714285714285</v>
      </c>
      <c r="G18" s="47">
        <v>1.01</v>
      </c>
      <c r="H18" s="26" t="s">
        <v>60</v>
      </c>
      <c r="I18" s="27" t="s">
        <v>73</v>
      </c>
      <c r="J18" s="39">
        <v>3</v>
      </c>
      <c r="K18" s="48">
        <v>1</v>
      </c>
      <c r="L18" s="48">
        <v>1</v>
      </c>
      <c r="M18" s="48">
        <v>0</v>
      </c>
      <c r="N18" s="49">
        <v>1</v>
      </c>
      <c r="O18" s="32">
        <f t="shared" si="2"/>
        <v>2</v>
      </c>
      <c r="P18" s="16">
        <v>1</v>
      </c>
      <c r="Q18" s="16">
        <v>1</v>
      </c>
      <c r="R18" s="16">
        <v>0</v>
      </c>
      <c r="S18" s="30"/>
      <c r="T18" s="153">
        <f t="shared" si="5"/>
        <v>2</v>
      </c>
      <c r="U18" s="56">
        <f t="shared" si="3"/>
        <v>0.6666666666666666</v>
      </c>
      <c r="V18" s="58">
        <f t="shared" si="6"/>
        <v>0.09523809523809523</v>
      </c>
      <c r="W18" s="53" t="s">
        <v>345</v>
      </c>
      <c r="X18" s="51" t="s">
        <v>386</v>
      </c>
      <c r="Y18" s="44" t="s">
        <v>280</v>
      </c>
      <c r="Z18" s="44" t="s">
        <v>280</v>
      </c>
    </row>
    <row r="19" spans="1:26" s="52" customFormat="1" ht="231.75" customHeight="1">
      <c r="A19" s="33" t="s">
        <v>33</v>
      </c>
      <c r="B19" s="45" t="s">
        <v>46</v>
      </c>
      <c r="C19" s="46" t="s">
        <v>47</v>
      </c>
      <c r="D19" s="45" t="s">
        <v>89</v>
      </c>
      <c r="E19" s="36" t="s">
        <v>49</v>
      </c>
      <c r="F19" s="37">
        <f t="shared" si="4"/>
        <v>0.14285714285714285</v>
      </c>
      <c r="G19" s="47">
        <v>1.01</v>
      </c>
      <c r="H19" s="26" t="s">
        <v>60</v>
      </c>
      <c r="I19" s="27" t="s">
        <v>297</v>
      </c>
      <c r="J19" s="22">
        <v>1</v>
      </c>
      <c r="K19" s="22">
        <v>0.25</v>
      </c>
      <c r="L19" s="22">
        <v>0.5</v>
      </c>
      <c r="M19" s="22">
        <v>0.75</v>
      </c>
      <c r="N19" s="28">
        <v>1</v>
      </c>
      <c r="O19" s="12">
        <f t="shared" si="2"/>
        <v>0.75</v>
      </c>
      <c r="P19" s="25">
        <v>0.25</v>
      </c>
      <c r="Q19" s="25">
        <v>0.25</v>
      </c>
      <c r="R19" s="25">
        <v>0.25</v>
      </c>
      <c r="S19" s="30"/>
      <c r="T19" s="155">
        <f t="shared" si="5"/>
        <v>0.75</v>
      </c>
      <c r="U19" s="56">
        <f t="shared" si="3"/>
        <v>0.75</v>
      </c>
      <c r="V19" s="58">
        <f t="shared" si="6"/>
        <v>0.10714285714285714</v>
      </c>
      <c r="W19" s="53" t="s">
        <v>346</v>
      </c>
      <c r="X19" s="51" t="s">
        <v>387</v>
      </c>
      <c r="Y19" s="44" t="s">
        <v>280</v>
      </c>
      <c r="Z19" s="44" t="s">
        <v>280</v>
      </c>
    </row>
    <row r="20" spans="1:26" s="52" customFormat="1" ht="384">
      <c r="A20" s="33" t="s">
        <v>34</v>
      </c>
      <c r="B20" s="45" t="s">
        <v>46</v>
      </c>
      <c r="C20" s="46" t="s">
        <v>47</v>
      </c>
      <c r="D20" s="45" t="s">
        <v>48</v>
      </c>
      <c r="E20" s="36" t="s">
        <v>49</v>
      </c>
      <c r="F20" s="37">
        <v>0.1111</v>
      </c>
      <c r="G20" s="47">
        <v>0.77</v>
      </c>
      <c r="H20" s="26" t="s">
        <v>50</v>
      </c>
      <c r="I20" s="27" t="s">
        <v>51</v>
      </c>
      <c r="J20" s="54">
        <v>4</v>
      </c>
      <c r="K20" s="48">
        <v>1</v>
      </c>
      <c r="L20" s="48">
        <v>1</v>
      </c>
      <c r="M20" s="48">
        <v>1</v>
      </c>
      <c r="N20" s="49">
        <v>1</v>
      </c>
      <c r="O20" s="32">
        <f t="shared" si="2"/>
        <v>3</v>
      </c>
      <c r="P20" s="55">
        <v>1</v>
      </c>
      <c r="Q20" s="16">
        <v>1</v>
      </c>
      <c r="R20" s="16">
        <v>1</v>
      </c>
      <c r="S20" s="30"/>
      <c r="T20" s="36">
        <f t="shared" si="5"/>
        <v>3</v>
      </c>
      <c r="U20" s="56">
        <f>T20/J20</f>
        <v>0.75</v>
      </c>
      <c r="V20" s="57">
        <f t="shared" si="1"/>
        <v>0.08332500000000001</v>
      </c>
      <c r="W20" s="35" t="s">
        <v>335</v>
      </c>
      <c r="X20" s="35" t="s">
        <v>388</v>
      </c>
      <c r="Y20" s="53" t="s">
        <v>280</v>
      </c>
      <c r="Z20" s="53" t="s">
        <v>280</v>
      </c>
    </row>
    <row r="21" spans="1:35" s="52" customFormat="1" ht="237" customHeight="1">
      <c r="A21" s="33" t="s">
        <v>34</v>
      </c>
      <c r="B21" s="45" t="s">
        <v>46</v>
      </c>
      <c r="C21" s="46" t="s">
        <v>47</v>
      </c>
      <c r="D21" s="45" t="s">
        <v>52</v>
      </c>
      <c r="E21" s="36" t="s">
        <v>49</v>
      </c>
      <c r="F21" s="37">
        <v>0.1111</v>
      </c>
      <c r="G21" s="47">
        <v>0.77</v>
      </c>
      <c r="H21" s="26" t="s">
        <v>50</v>
      </c>
      <c r="I21" s="27" t="s">
        <v>53</v>
      </c>
      <c r="J21" s="54">
        <v>4</v>
      </c>
      <c r="K21" s="48">
        <v>1</v>
      </c>
      <c r="L21" s="48">
        <v>1</v>
      </c>
      <c r="M21" s="48">
        <v>1</v>
      </c>
      <c r="N21" s="49">
        <v>1</v>
      </c>
      <c r="O21" s="32">
        <f t="shared" si="2"/>
        <v>3</v>
      </c>
      <c r="P21" s="55">
        <v>1</v>
      </c>
      <c r="Q21" s="16">
        <v>1</v>
      </c>
      <c r="R21" s="16">
        <v>1</v>
      </c>
      <c r="S21" s="30"/>
      <c r="T21" s="36">
        <f aca="true" t="shared" si="7" ref="T21:T28">SUBTOTAL(9,P21:S21)</f>
        <v>3</v>
      </c>
      <c r="U21" s="56">
        <f aca="true" t="shared" si="8" ref="U21:U28">T21/J21</f>
        <v>0.75</v>
      </c>
      <c r="V21" s="57">
        <f t="shared" si="1"/>
        <v>0.08332500000000001</v>
      </c>
      <c r="W21" s="35" t="s">
        <v>336</v>
      </c>
      <c r="X21" s="35" t="s">
        <v>389</v>
      </c>
      <c r="Y21" s="53" t="s">
        <v>280</v>
      </c>
      <c r="Z21" s="53" t="s">
        <v>280</v>
      </c>
      <c r="AI21" s="52">
        <f>79+52</f>
        <v>131</v>
      </c>
    </row>
    <row r="22" spans="1:26" s="52" customFormat="1" ht="157.5" customHeight="1">
      <c r="A22" s="33" t="s">
        <v>34</v>
      </c>
      <c r="B22" s="45" t="s">
        <v>46</v>
      </c>
      <c r="C22" s="46" t="s">
        <v>47</v>
      </c>
      <c r="D22" s="45" t="s">
        <v>54</v>
      </c>
      <c r="E22" s="36" t="s">
        <v>49</v>
      </c>
      <c r="F22" s="37">
        <v>0.1111</v>
      </c>
      <c r="G22" s="47">
        <v>0.77</v>
      </c>
      <c r="H22" s="26" t="s">
        <v>50</v>
      </c>
      <c r="I22" s="27" t="s">
        <v>55</v>
      </c>
      <c r="J22" s="54">
        <v>3</v>
      </c>
      <c r="K22" s="48">
        <v>0</v>
      </c>
      <c r="L22" s="48">
        <v>1</v>
      </c>
      <c r="M22" s="48">
        <v>1</v>
      </c>
      <c r="N22" s="49">
        <v>1</v>
      </c>
      <c r="O22" s="32">
        <f t="shared" si="2"/>
        <v>2</v>
      </c>
      <c r="P22" s="55">
        <v>0</v>
      </c>
      <c r="Q22" s="16">
        <v>1</v>
      </c>
      <c r="R22" s="16">
        <v>1</v>
      </c>
      <c r="S22" s="30"/>
      <c r="T22" s="36">
        <f t="shared" si="7"/>
        <v>2</v>
      </c>
      <c r="U22" s="56">
        <f t="shared" si="8"/>
        <v>0.6666666666666666</v>
      </c>
      <c r="V22" s="58">
        <v>0</v>
      </c>
      <c r="W22" s="35" t="s">
        <v>342</v>
      </c>
      <c r="X22" s="35" t="s">
        <v>470</v>
      </c>
      <c r="Y22" s="53" t="s">
        <v>280</v>
      </c>
      <c r="Z22" s="53" t="s">
        <v>280</v>
      </c>
    </row>
    <row r="23" spans="1:26" s="52" customFormat="1" ht="167.25" customHeight="1">
      <c r="A23" s="33" t="s">
        <v>34</v>
      </c>
      <c r="B23" s="45" t="s">
        <v>46</v>
      </c>
      <c r="C23" s="46" t="s">
        <v>47</v>
      </c>
      <c r="D23" s="45" t="s">
        <v>56</v>
      </c>
      <c r="E23" s="36" t="s">
        <v>49</v>
      </c>
      <c r="F23" s="37">
        <v>0.1111</v>
      </c>
      <c r="G23" s="47">
        <v>0.77</v>
      </c>
      <c r="H23" s="26" t="s">
        <v>50</v>
      </c>
      <c r="I23" s="27" t="s">
        <v>57</v>
      </c>
      <c r="J23" s="54">
        <v>4</v>
      </c>
      <c r="K23" s="48">
        <v>1</v>
      </c>
      <c r="L23" s="48">
        <v>1</v>
      </c>
      <c r="M23" s="48">
        <v>1</v>
      </c>
      <c r="N23" s="49">
        <v>1</v>
      </c>
      <c r="O23" s="32">
        <f t="shared" si="2"/>
        <v>3</v>
      </c>
      <c r="P23" s="55">
        <v>1</v>
      </c>
      <c r="Q23" s="16">
        <v>1</v>
      </c>
      <c r="R23" s="16">
        <v>1</v>
      </c>
      <c r="S23" s="30"/>
      <c r="T23" s="36">
        <f t="shared" si="7"/>
        <v>3</v>
      </c>
      <c r="U23" s="56">
        <f t="shared" si="8"/>
        <v>0.75</v>
      </c>
      <c r="V23" s="57">
        <f>F23*U23</f>
        <v>0.08332500000000001</v>
      </c>
      <c r="W23" s="35" t="s">
        <v>337</v>
      </c>
      <c r="X23" s="35" t="s">
        <v>471</v>
      </c>
      <c r="Y23" s="53" t="s">
        <v>280</v>
      </c>
      <c r="Z23" s="53" t="s">
        <v>280</v>
      </c>
    </row>
    <row r="24" spans="1:26" s="20" customFormat="1" ht="193.5" customHeight="1">
      <c r="A24" s="33" t="s">
        <v>34</v>
      </c>
      <c r="B24" s="21" t="s">
        <v>46</v>
      </c>
      <c r="C24" s="34" t="s">
        <v>47</v>
      </c>
      <c r="D24" s="59" t="s">
        <v>58</v>
      </c>
      <c r="E24" s="36" t="s">
        <v>59</v>
      </c>
      <c r="F24" s="37">
        <v>0.1111</v>
      </c>
      <c r="G24" s="38">
        <v>0.77</v>
      </c>
      <c r="H24" s="26" t="s">
        <v>60</v>
      </c>
      <c r="I24" s="26" t="s">
        <v>61</v>
      </c>
      <c r="J24" s="60">
        <v>2</v>
      </c>
      <c r="K24" s="40">
        <v>1</v>
      </c>
      <c r="L24" s="40">
        <v>0</v>
      </c>
      <c r="M24" s="40">
        <v>1</v>
      </c>
      <c r="N24" s="41">
        <v>0</v>
      </c>
      <c r="O24" s="32">
        <f t="shared" si="2"/>
        <v>3</v>
      </c>
      <c r="P24" s="61">
        <v>1</v>
      </c>
      <c r="Q24" s="16">
        <v>1</v>
      </c>
      <c r="R24" s="42">
        <v>1</v>
      </c>
      <c r="S24" s="17"/>
      <c r="T24" s="36">
        <f t="shared" si="7"/>
        <v>3</v>
      </c>
      <c r="U24" s="56">
        <v>1</v>
      </c>
      <c r="V24" s="57">
        <f>F24*U24</f>
        <v>0.1111</v>
      </c>
      <c r="W24" s="21" t="s">
        <v>338</v>
      </c>
      <c r="X24" s="21" t="s">
        <v>472</v>
      </c>
      <c r="Y24" s="18" t="s">
        <v>280</v>
      </c>
      <c r="Z24" s="18" t="s">
        <v>280</v>
      </c>
    </row>
    <row r="25" spans="1:26" s="20" customFormat="1" ht="111.75" customHeight="1">
      <c r="A25" s="33" t="s">
        <v>34</v>
      </c>
      <c r="B25" s="21" t="s">
        <v>46</v>
      </c>
      <c r="C25" s="34" t="s">
        <v>47</v>
      </c>
      <c r="D25" s="62" t="s">
        <v>62</v>
      </c>
      <c r="E25" s="36" t="s">
        <v>49</v>
      </c>
      <c r="F25" s="37">
        <v>0.1111</v>
      </c>
      <c r="G25" s="38">
        <v>0.77</v>
      </c>
      <c r="H25" s="26" t="s">
        <v>50</v>
      </c>
      <c r="I25" s="26" t="s">
        <v>63</v>
      </c>
      <c r="J25" s="63">
        <v>1</v>
      </c>
      <c r="K25" s="64">
        <v>1</v>
      </c>
      <c r="L25" s="64">
        <v>1</v>
      </c>
      <c r="M25" s="64">
        <v>1</v>
      </c>
      <c r="N25" s="65">
        <v>1</v>
      </c>
      <c r="O25" s="32">
        <f t="shared" si="2"/>
        <v>131</v>
      </c>
      <c r="P25" s="61">
        <v>37</v>
      </c>
      <c r="Q25" s="16">
        <v>42</v>
      </c>
      <c r="R25" s="42">
        <v>52</v>
      </c>
      <c r="S25" s="17"/>
      <c r="T25" s="26">
        <v>0.75</v>
      </c>
      <c r="U25" s="26">
        <v>0.75</v>
      </c>
      <c r="V25" s="58">
        <f>F25/4</f>
        <v>0.027775</v>
      </c>
      <c r="W25" s="156" t="s">
        <v>339</v>
      </c>
      <c r="X25" s="62" t="s">
        <v>473</v>
      </c>
      <c r="Y25" s="18" t="s">
        <v>280</v>
      </c>
      <c r="Z25" s="18" t="s">
        <v>280</v>
      </c>
    </row>
    <row r="26" spans="1:26" s="20" customFormat="1" ht="84">
      <c r="A26" s="33" t="s">
        <v>34</v>
      </c>
      <c r="B26" s="21" t="s">
        <v>46</v>
      </c>
      <c r="C26" s="34" t="s">
        <v>47</v>
      </c>
      <c r="D26" s="62" t="s">
        <v>64</v>
      </c>
      <c r="E26" s="36" t="s">
        <v>49</v>
      </c>
      <c r="F26" s="37">
        <v>0.1111</v>
      </c>
      <c r="G26" s="38">
        <v>0.77</v>
      </c>
      <c r="H26" s="26" t="s">
        <v>50</v>
      </c>
      <c r="I26" s="26" t="s">
        <v>65</v>
      </c>
      <c r="J26" s="55">
        <v>1</v>
      </c>
      <c r="K26" s="40">
        <v>1</v>
      </c>
      <c r="L26" s="40">
        <v>0</v>
      </c>
      <c r="M26" s="40">
        <v>0</v>
      </c>
      <c r="N26" s="41">
        <v>0</v>
      </c>
      <c r="O26" s="32">
        <f t="shared" si="2"/>
        <v>1</v>
      </c>
      <c r="P26" s="66">
        <v>1</v>
      </c>
      <c r="Q26" s="16">
        <v>0</v>
      </c>
      <c r="R26" s="42">
        <v>0</v>
      </c>
      <c r="S26" s="17"/>
      <c r="T26" s="36">
        <f t="shared" si="7"/>
        <v>1</v>
      </c>
      <c r="U26" s="56">
        <f t="shared" si="8"/>
        <v>1</v>
      </c>
      <c r="V26" s="57">
        <f aca="true" t="shared" si="9" ref="V26:V38">F26*U26</f>
        <v>0.1111</v>
      </c>
      <c r="W26" s="21" t="s">
        <v>273</v>
      </c>
      <c r="X26" s="21" t="s">
        <v>474</v>
      </c>
      <c r="Y26" s="18" t="s">
        <v>280</v>
      </c>
      <c r="Z26" s="18" t="s">
        <v>280</v>
      </c>
    </row>
    <row r="27" spans="1:26" s="52" customFormat="1" ht="228">
      <c r="A27" s="33" t="s">
        <v>34</v>
      </c>
      <c r="B27" s="45" t="s">
        <v>46</v>
      </c>
      <c r="C27" s="46" t="s">
        <v>47</v>
      </c>
      <c r="D27" s="45" t="s">
        <v>226</v>
      </c>
      <c r="E27" s="36" t="s">
        <v>49</v>
      </c>
      <c r="F27" s="37">
        <v>0.1111</v>
      </c>
      <c r="G27" s="47">
        <v>0.77</v>
      </c>
      <c r="H27" s="26" t="s">
        <v>60</v>
      </c>
      <c r="I27" s="27" t="s">
        <v>91</v>
      </c>
      <c r="J27" s="22">
        <v>1</v>
      </c>
      <c r="K27" s="22">
        <v>0.25</v>
      </c>
      <c r="L27" s="22">
        <v>0.5</v>
      </c>
      <c r="M27" s="22">
        <v>0.75</v>
      </c>
      <c r="N27" s="28">
        <v>1</v>
      </c>
      <c r="O27" s="32">
        <f t="shared" si="2"/>
        <v>1.25</v>
      </c>
      <c r="P27" s="67">
        <v>0.1666</v>
      </c>
      <c r="Q27" s="68">
        <v>0.3334</v>
      </c>
      <c r="R27" s="69">
        <v>0.75</v>
      </c>
      <c r="S27" s="30"/>
      <c r="T27" s="154">
        <v>0.75</v>
      </c>
      <c r="U27" s="154">
        <v>0.75</v>
      </c>
      <c r="V27" s="57">
        <f t="shared" si="9"/>
        <v>0.08332500000000001</v>
      </c>
      <c r="W27" s="45" t="s">
        <v>340</v>
      </c>
      <c r="X27" s="45" t="s">
        <v>475</v>
      </c>
      <c r="Y27" s="53" t="s">
        <v>280</v>
      </c>
      <c r="Z27" s="18" t="s">
        <v>280</v>
      </c>
    </row>
    <row r="28" spans="1:26" s="20" customFormat="1" ht="276">
      <c r="A28" s="33" t="s">
        <v>34</v>
      </c>
      <c r="B28" s="21" t="s">
        <v>46</v>
      </c>
      <c r="C28" s="34" t="s">
        <v>47</v>
      </c>
      <c r="D28" s="35" t="s">
        <v>90</v>
      </c>
      <c r="E28" s="36" t="s">
        <v>49</v>
      </c>
      <c r="F28" s="37">
        <v>0.1112</v>
      </c>
      <c r="G28" s="38">
        <v>0.8</v>
      </c>
      <c r="H28" s="26" t="s">
        <v>60</v>
      </c>
      <c r="I28" s="27" t="s">
        <v>91</v>
      </c>
      <c r="J28" s="22">
        <v>1</v>
      </c>
      <c r="K28" s="22">
        <v>0.25</v>
      </c>
      <c r="L28" s="22">
        <v>0.5</v>
      </c>
      <c r="M28" s="22">
        <v>0.75</v>
      </c>
      <c r="N28" s="28">
        <v>1</v>
      </c>
      <c r="O28" s="12">
        <f t="shared" si="2"/>
        <v>0.75</v>
      </c>
      <c r="P28" s="56">
        <v>0.25</v>
      </c>
      <c r="Q28" s="25">
        <v>0.25</v>
      </c>
      <c r="R28" s="25">
        <v>0.25</v>
      </c>
      <c r="S28" s="17"/>
      <c r="T28" s="155">
        <f t="shared" si="7"/>
        <v>0.75</v>
      </c>
      <c r="U28" s="56">
        <f t="shared" si="8"/>
        <v>0.75</v>
      </c>
      <c r="V28" s="57">
        <f t="shared" si="9"/>
        <v>0.0834</v>
      </c>
      <c r="W28" s="157" t="s">
        <v>341</v>
      </c>
      <c r="X28" s="21" t="s">
        <v>476</v>
      </c>
      <c r="Y28" s="18" t="s">
        <v>280</v>
      </c>
      <c r="Z28" s="18" t="s">
        <v>280</v>
      </c>
    </row>
    <row r="29" spans="1:26" s="20" customFormat="1" ht="53.25" customHeight="1">
      <c r="A29" s="10" t="s">
        <v>35</v>
      </c>
      <c r="B29" s="11" t="s">
        <v>75</v>
      </c>
      <c r="C29" s="11" t="s">
        <v>92</v>
      </c>
      <c r="D29" s="11" t="s">
        <v>93</v>
      </c>
      <c r="E29" s="11" t="s">
        <v>94</v>
      </c>
      <c r="F29" s="194">
        <v>0.3</v>
      </c>
      <c r="G29" s="13">
        <v>2.1</v>
      </c>
      <c r="H29" s="13" t="s">
        <v>60</v>
      </c>
      <c r="I29" s="11" t="s">
        <v>95</v>
      </c>
      <c r="J29" s="13">
        <v>1</v>
      </c>
      <c r="K29" s="13">
        <v>0.2</v>
      </c>
      <c r="L29" s="13">
        <v>0.3</v>
      </c>
      <c r="M29" s="13">
        <v>0.3</v>
      </c>
      <c r="N29" s="70">
        <v>0.2</v>
      </c>
      <c r="O29" s="14">
        <f t="shared" si="2"/>
        <v>0.8</v>
      </c>
      <c r="P29" s="16">
        <v>0.2</v>
      </c>
      <c r="Q29" s="16">
        <v>0.3</v>
      </c>
      <c r="R29" s="16">
        <v>0.3</v>
      </c>
      <c r="S29" s="17"/>
      <c r="T29" s="36">
        <f>SUBTOTAL(9,P29:S29)</f>
        <v>0.8</v>
      </c>
      <c r="U29" s="56">
        <f>T29/J29</f>
        <v>0.8</v>
      </c>
      <c r="V29" s="57">
        <f t="shared" si="9"/>
        <v>0.24</v>
      </c>
      <c r="W29" s="71" t="s">
        <v>279</v>
      </c>
      <c r="X29" s="19" t="s">
        <v>390</v>
      </c>
      <c r="Y29" s="18" t="s">
        <v>280</v>
      </c>
      <c r="Z29" s="17"/>
    </row>
    <row r="30" spans="1:26" s="20" customFormat="1" ht="39.75" customHeight="1">
      <c r="A30" s="10" t="s">
        <v>35</v>
      </c>
      <c r="B30" s="11" t="s">
        <v>75</v>
      </c>
      <c r="C30" s="11" t="s">
        <v>96</v>
      </c>
      <c r="D30" s="11" t="s">
        <v>97</v>
      </c>
      <c r="E30" s="11" t="s">
        <v>98</v>
      </c>
      <c r="F30" s="194">
        <v>0.07</v>
      </c>
      <c r="G30" s="13">
        <v>0.6</v>
      </c>
      <c r="H30" s="13" t="s">
        <v>60</v>
      </c>
      <c r="I30" s="11" t="s">
        <v>95</v>
      </c>
      <c r="J30" s="13">
        <v>1</v>
      </c>
      <c r="K30" s="13">
        <v>0.17</v>
      </c>
      <c r="L30" s="13">
        <v>0.23</v>
      </c>
      <c r="M30" s="13">
        <v>0.3</v>
      </c>
      <c r="N30" s="70">
        <v>0.3</v>
      </c>
      <c r="O30" s="14">
        <f t="shared" si="2"/>
        <v>0.71</v>
      </c>
      <c r="P30" s="72">
        <v>0.18</v>
      </c>
      <c r="Q30" s="16">
        <v>0.23</v>
      </c>
      <c r="R30" s="42">
        <v>0.3</v>
      </c>
      <c r="S30" s="17"/>
      <c r="T30" s="36">
        <f aca="true" t="shared" si="10" ref="T30:T38">SUBTOTAL(9,P30:S30)</f>
        <v>0.71</v>
      </c>
      <c r="U30" s="56">
        <f aca="true" t="shared" si="11" ref="U30:U38">T30/J30</f>
        <v>0.71</v>
      </c>
      <c r="V30" s="57">
        <f t="shared" si="9"/>
        <v>0.0497</v>
      </c>
      <c r="W30" s="71" t="s">
        <v>279</v>
      </c>
      <c r="X30" s="19" t="s">
        <v>391</v>
      </c>
      <c r="Y30" s="18" t="s">
        <v>280</v>
      </c>
      <c r="Z30" s="17"/>
    </row>
    <row r="31" spans="1:26" s="178" customFormat="1" ht="39.75" customHeight="1">
      <c r="A31" s="162" t="s">
        <v>35</v>
      </c>
      <c r="B31" s="185" t="s">
        <v>75</v>
      </c>
      <c r="C31" s="185" t="s">
        <v>96</v>
      </c>
      <c r="D31" s="185" t="s">
        <v>99</v>
      </c>
      <c r="E31" s="185" t="s">
        <v>98</v>
      </c>
      <c r="F31" s="167">
        <v>0.07</v>
      </c>
      <c r="G31" s="183">
        <v>0.6</v>
      </c>
      <c r="H31" s="183" t="s">
        <v>60</v>
      </c>
      <c r="I31" s="185" t="s">
        <v>95</v>
      </c>
      <c r="J31" s="183">
        <v>1</v>
      </c>
      <c r="K31" s="183">
        <v>0.31</v>
      </c>
      <c r="L31" s="183">
        <v>0.69</v>
      </c>
      <c r="M31" s="183">
        <v>0</v>
      </c>
      <c r="N31" s="191">
        <v>0</v>
      </c>
      <c r="O31" s="180">
        <f t="shared" si="2"/>
        <v>0.8200000000000001</v>
      </c>
      <c r="P31" s="187">
        <v>0.31</v>
      </c>
      <c r="Q31" s="187">
        <v>0.31</v>
      </c>
      <c r="R31" s="187">
        <v>0.2</v>
      </c>
      <c r="S31" s="188"/>
      <c r="T31" s="166">
        <f t="shared" si="10"/>
        <v>0.8200000000000001</v>
      </c>
      <c r="U31" s="172">
        <f t="shared" si="11"/>
        <v>0.8200000000000001</v>
      </c>
      <c r="V31" s="173">
        <f t="shared" si="9"/>
        <v>0.05740000000000001</v>
      </c>
      <c r="W31" s="174" t="s">
        <v>279</v>
      </c>
      <c r="X31" s="237" t="s">
        <v>392</v>
      </c>
      <c r="Y31" s="192" t="s">
        <v>304</v>
      </c>
      <c r="Z31" s="183" t="s">
        <v>305</v>
      </c>
    </row>
    <row r="32" spans="1:26" s="20" customFormat="1" ht="39.75" customHeight="1">
      <c r="A32" s="10" t="s">
        <v>35</v>
      </c>
      <c r="B32" s="11" t="s">
        <v>75</v>
      </c>
      <c r="C32" s="11" t="s">
        <v>96</v>
      </c>
      <c r="D32" s="11" t="s">
        <v>100</v>
      </c>
      <c r="E32" s="11" t="s">
        <v>101</v>
      </c>
      <c r="F32" s="194">
        <v>0.07</v>
      </c>
      <c r="G32" s="13">
        <v>0.6</v>
      </c>
      <c r="H32" s="13" t="s">
        <v>60</v>
      </c>
      <c r="I32" s="11" t="s">
        <v>95</v>
      </c>
      <c r="J32" s="13">
        <v>1</v>
      </c>
      <c r="K32" s="13">
        <v>0.29</v>
      </c>
      <c r="L32" s="13">
        <v>0.21</v>
      </c>
      <c r="M32" s="13">
        <v>0.21</v>
      </c>
      <c r="N32" s="70">
        <v>0.29</v>
      </c>
      <c r="O32" s="14">
        <f t="shared" si="2"/>
        <v>0.706</v>
      </c>
      <c r="P32" s="72">
        <v>0.286</v>
      </c>
      <c r="Q32" s="16">
        <v>0.21</v>
      </c>
      <c r="R32" s="16">
        <v>0.21</v>
      </c>
      <c r="S32" s="17"/>
      <c r="T32" s="36">
        <f t="shared" si="10"/>
        <v>0.706</v>
      </c>
      <c r="U32" s="56">
        <f t="shared" si="11"/>
        <v>0.706</v>
      </c>
      <c r="V32" s="57">
        <f t="shared" si="9"/>
        <v>0.04942</v>
      </c>
      <c r="W32" s="71" t="s">
        <v>279</v>
      </c>
      <c r="X32" s="19" t="s">
        <v>393</v>
      </c>
      <c r="Y32" s="18" t="s">
        <v>280</v>
      </c>
      <c r="Z32" s="18" t="s">
        <v>280</v>
      </c>
    </row>
    <row r="33" spans="1:26" s="20" customFormat="1" ht="39.75" customHeight="1">
      <c r="A33" s="10" t="s">
        <v>35</v>
      </c>
      <c r="B33" s="11" t="s">
        <v>80</v>
      </c>
      <c r="C33" s="11" t="s">
        <v>102</v>
      </c>
      <c r="D33" s="11" t="s">
        <v>103</v>
      </c>
      <c r="E33" s="11" t="s">
        <v>104</v>
      </c>
      <c r="F33" s="194">
        <v>0.25</v>
      </c>
      <c r="G33" s="13">
        <v>1.8</v>
      </c>
      <c r="H33" s="13" t="s">
        <v>60</v>
      </c>
      <c r="I33" s="11" t="s">
        <v>95</v>
      </c>
      <c r="J33" s="13">
        <v>1</v>
      </c>
      <c r="K33" s="13">
        <v>0.22</v>
      </c>
      <c r="L33" s="13">
        <v>0.31</v>
      </c>
      <c r="M33" s="13">
        <v>0.24</v>
      </c>
      <c r="N33" s="70">
        <v>0.23</v>
      </c>
      <c r="O33" s="14">
        <f t="shared" si="2"/>
        <v>0.77</v>
      </c>
      <c r="P33" s="16">
        <v>0.22</v>
      </c>
      <c r="Q33" s="16">
        <v>0.31</v>
      </c>
      <c r="R33" s="16">
        <v>0.24</v>
      </c>
      <c r="S33" s="17"/>
      <c r="T33" s="36">
        <f t="shared" si="10"/>
        <v>0.77</v>
      </c>
      <c r="U33" s="56">
        <f t="shared" si="11"/>
        <v>0.77</v>
      </c>
      <c r="V33" s="57">
        <f t="shared" si="9"/>
        <v>0.1925</v>
      </c>
      <c r="W33" s="71" t="s">
        <v>279</v>
      </c>
      <c r="X33" s="19" t="s">
        <v>394</v>
      </c>
      <c r="Y33" s="18" t="s">
        <v>280</v>
      </c>
      <c r="Z33" s="18" t="s">
        <v>280</v>
      </c>
    </row>
    <row r="34" spans="1:26" s="20" customFormat="1" ht="39.75" customHeight="1">
      <c r="A34" s="10" t="s">
        <v>35</v>
      </c>
      <c r="B34" s="11" t="s">
        <v>80</v>
      </c>
      <c r="C34" s="11" t="s">
        <v>105</v>
      </c>
      <c r="D34" s="11" t="s">
        <v>106</v>
      </c>
      <c r="E34" s="11" t="s">
        <v>104</v>
      </c>
      <c r="F34" s="194">
        <v>0.05</v>
      </c>
      <c r="G34" s="13">
        <v>0.37</v>
      </c>
      <c r="H34" s="13" t="s">
        <v>60</v>
      </c>
      <c r="I34" s="11" t="s">
        <v>95</v>
      </c>
      <c r="J34" s="13">
        <v>1</v>
      </c>
      <c r="K34" s="13">
        <v>0.59</v>
      </c>
      <c r="L34" s="13">
        <v>0.41</v>
      </c>
      <c r="M34" s="13">
        <v>0</v>
      </c>
      <c r="N34" s="70">
        <v>0</v>
      </c>
      <c r="O34" s="14">
        <f t="shared" si="2"/>
        <v>1</v>
      </c>
      <c r="P34" s="16">
        <v>0.59</v>
      </c>
      <c r="Q34" s="16">
        <v>0.41</v>
      </c>
      <c r="R34" s="16">
        <v>0</v>
      </c>
      <c r="S34" s="17"/>
      <c r="T34" s="36">
        <f t="shared" si="10"/>
        <v>1</v>
      </c>
      <c r="U34" s="56">
        <f t="shared" si="11"/>
        <v>1</v>
      </c>
      <c r="V34" s="57">
        <f t="shared" si="9"/>
        <v>0.05</v>
      </c>
      <c r="W34" s="71" t="s">
        <v>279</v>
      </c>
      <c r="X34" s="19" t="s">
        <v>395</v>
      </c>
      <c r="Y34" s="18" t="s">
        <v>280</v>
      </c>
      <c r="Z34" s="18" t="s">
        <v>280</v>
      </c>
    </row>
    <row r="35" spans="1:26" s="20" customFormat="1" ht="39.75" customHeight="1">
      <c r="A35" s="10" t="s">
        <v>35</v>
      </c>
      <c r="B35" s="11" t="s">
        <v>107</v>
      </c>
      <c r="C35" s="11" t="s">
        <v>105</v>
      </c>
      <c r="D35" s="11" t="s">
        <v>108</v>
      </c>
      <c r="E35" s="11" t="s">
        <v>94</v>
      </c>
      <c r="F35" s="194">
        <v>0.05</v>
      </c>
      <c r="G35" s="13">
        <v>0.37</v>
      </c>
      <c r="H35" s="13" t="s">
        <v>60</v>
      </c>
      <c r="I35" s="11" t="s">
        <v>95</v>
      </c>
      <c r="J35" s="13">
        <v>1</v>
      </c>
      <c r="K35" s="13">
        <v>0.2</v>
      </c>
      <c r="L35" s="14">
        <v>0.3</v>
      </c>
      <c r="M35" s="13">
        <v>0.2</v>
      </c>
      <c r="N35" s="70">
        <v>0.3</v>
      </c>
      <c r="O35" s="14">
        <f t="shared" si="2"/>
        <v>0.75</v>
      </c>
      <c r="P35" s="16">
        <v>0.2</v>
      </c>
      <c r="Q35" s="16">
        <v>0.35</v>
      </c>
      <c r="R35" s="13">
        <v>0.2</v>
      </c>
      <c r="S35" s="17"/>
      <c r="T35" s="36">
        <f t="shared" si="10"/>
        <v>0.75</v>
      </c>
      <c r="U35" s="56">
        <f t="shared" si="11"/>
        <v>0.75</v>
      </c>
      <c r="V35" s="57">
        <f t="shared" si="9"/>
        <v>0.037500000000000006</v>
      </c>
      <c r="W35" s="71" t="s">
        <v>279</v>
      </c>
      <c r="X35" s="19" t="s">
        <v>396</v>
      </c>
      <c r="Y35" s="18" t="s">
        <v>280</v>
      </c>
      <c r="Z35" s="18" t="s">
        <v>280</v>
      </c>
    </row>
    <row r="36" spans="1:26" s="20" customFormat="1" ht="39.75" customHeight="1">
      <c r="A36" s="10" t="s">
        <v>35</v>
      </c>
      <c r="B36" s="73" t="s">
        <v>80</v>
      </c>
      <c r="C36" s="73" t="s">
        <v>358</v>
      </c>
      <c r="D36" s="73" t="s">
        <v>359</v>
      </c>
      <c r="E36" s="73" t="s">
        <v>360</v>
      </c>
      <c r="F36" s="193">
        <v>0.05</v>
      </c>
      <c r="G36" s="13">
        <v>0.37</v>
      </c>
      <c r="H36" s="50" t="s">
        <v>60</v>
      </c>
      <c r="I36" s="73" t="s">
        <v>95</v>
      </c>
      <c r="J36" s="50">
        <v>1</v>
      </c>
      <c r="K36" s="50">
        <v>0</v>
      </c>
      <c r="L36" s="74">
        <v>0</v>
      </c>
      <c r="M36" s="75">
        <v>0.8</v>
      </c>
      <c r="N36" s="75">
        <v>0.2</v>
      </c>
      <c r="O36" s="74">
        <f t="shared" si="2"/>
        <v>0.8</v>
      </c>
      <c r="P36" s="76">
        <v>0</v>
      </c>
      <c r="Q36" s="76">
        <v>0</v>
      </c>
      <c r="R36" s="24">
        <v>0.8</v>
      </c>
      <c r="S36" s="75"/>
      <c r="T36" s="40">
        <f>SUBTOTAL(9,P36:S36)</f>
        <v>0.8</v>
      </c>
      <c r="U36" s="56">
        <f t="shared" si="11"/>
        <v>0.8</v>
      </c>
      <c r="V36" s="57">
        <f t="shared" si="9"/>
        <v>0.04000000000000001</v>
      </c>
      <c r="W36" s="77" t="s">
        <v>361</v>
      </c>
      <c r="X36" s="31" t="s">
        <v>397</v>
      </c>
      <c r="Y36" s="18" t="s">
        <v>280</v>
      </c>
      <c r="Z36" s="31" t="s">
        <v>362</v>
      </c>
    </row>
    <row r="37" spans="1:26" s="20" customFormat="1" ht="39.75" customHeight="1">
      <c r="A37" s="10" t="s">
        <v>35</v>
      </c>
      <c r="B37" s="73" t="s">
        <v>80</v>
      </c>
      <c r="C37" s="73" t="s">
        <v>358</v>
      </c>
      <c r="D37" s="73" t="s">
        <v>363</v>
      </c>
      <c r="E37" s="73" t="s">
        <v>364</v>
      </c>
      <c r="F37" s="193">
        <v>0.05</v>
      </c>
      <c r="G37" s="13">
        <v>0.37</v>
      </c>
      <c r="H37" s="50" t="s">
        <v>60</v>
      </c>
      <c r="I37" s="73" t="s">
        <v>95</v>
      </c>
      <c r="J37" s="50">
        <v>1</v>
      </c>
      <c r="K37" s="50">
        <v>0</v>
      </c>
      <c r="L37" s="74">
        <v>0</v>
      </c>
      <c r="M37" s="75">
        <v>0.25</v>
      </c>
      <c r="N37" s="75">
        <v>0.75</v>
      </c>
      <c r="O37" s="74">
        <f t="shared" si="2"/>
        <v>0.25</v>
      </c>
      <c r="P37" s="76">
        <v>0</v>
      </c>
      <c r="Q37" s="76">
        <v>0</v>
      </c>
      <c r="R37" s="24">
        <v>0.25</v>
      </c>
      <c r="S37" s="75"/>
      <c r="T37" s="40">
        <f>SUBTOTAL(9,P37:S37)</f>
        <v>0.25</v>
      </c>
      <c r="U37" s="56">
        <f t="shared" si="11"/>
        <v>0.25</v>
      </c>
      <c r="V37" s="57">
        <f t="shared" si="9"/>
        <v>0.0125</v>
      </c>
      <c r="W37" s="77" t="s">
        <v>279</v>
      </c>
      <c r="X37" s="31" t="s">
        <v>398</v>
      </c>
      <c r="Y37" s="18" t="s">
        <v>280</v>
      </c>
      <c r="Z37" s="31" t="s">
        <v>362</v>
      </c>
    </row>
    <row r="38" spans="1:26" s="20" customFormat="1" ht="39.75" customHeight="1">
      <c r="A38" s="10" t="s">
        <v>35</v>
      </c>
      <c r="B38" s="11" t="s">
        <v>46</v>
      </c>
      <c r="C38" s="11" t="s">
        <v>83</v>
      </c>
      <c r="D38" s="11" t="s">
        <v>84</v>
      </c>
      <c r="E38" s="11" t="s">
        <v>78</v>
      </c>
      <c r="F38" s="12">
        <v>0.04</v>
      </c>
      <c r="G38" s="13">
        <v>0.32</v>
      </c>
      <c r="H38" s="13" t="s">
        <v>60</v>
      </c>
      <c r="I38" s="11" t="s">
        <v>85</v>
      </c>
      <c r="J38" s="22">
        <v>1</v>
      </c>
      <c r="K38" s="23">
        <v>0.8</v>
      </c>
      <c r="L38" s="23">
        <v>0.2</v>
      </c>
      <c r="M38" s="23">
        <v>0</v>
      </c>
      <c r="N38" s="24">
        <v>0</v>
      </c>
      <c r="O38" s="12">
        <f t="shared" si="2"/>
        <v>1</v>
      </c>
      <c r="P38" s="25">
        <v>0.8</v>
      </c>
      <c r="Q38" s="25">
        <v>0.2</v>
      </c>
      <c r="R38" s="25">
        <v>0</v>
      </c>
      <c r="S38" s="17"/>
      <c r="T38" s="36">
        <f t="shared" si="10"/>
        <v>1</v>
      </c>
      <c r="U38" s="56">
        <f t="shared" si="11"/>
        <v>1</v>
      </c>
      <c r="V38" s="57">
        <f t="shared" si="9"/>
        <v>0.04</v>
      </c>
      <c r="W38" s="18" t="s">
        <v>298</v>
      </c>
      <c r="X38" s="19" t="s">
        <v>399</v>
      </c>
      <c r="Y38" s="18" t="s">
        <v>280</v>
      </c>
      <c r="Z38" s="18" t="s">
        <v>280</v>
      </c>
    </row>
    <row r="39" spans="1:26" s="20" customFormat="1" ht="98.25" customHeight="1">
      <c r="A39" s="10" t="s">
        <v>36</v>
      </c>
      <c r="B39" s="45" t="s">
        <v>46</v>
      </c>
      <c r="C39" s="46" t="s">
        <v>47</v>
      </c>
      <c r="D39" s="35" t="s">
        <v>175</v>
      </c>
      <c r="E39" s="36" t="s">
        <v>176</v>
      </c>
      <c r="F39" s="78">
        <v>0.07692307692307693</v>
      </c>
      <c r="G39" s="47">
        <v>0.55</v>
      </c>
      <c r="H39" s="26" t="s">
        <v>177</v>
      </c>
      <c r="I39" s="26" t="s">
        <v>178</v>
      </c>
      <c r="J39" s="55">
        <v>2</v>
      </c>
      <c r="K39" s="55">
        <v>2</v>
      </c>
      <c r="L39" s="55">
        <v>0</v>
      </c>
      <c r="M39" s="55">
        <v>0</v>
      </c>
      <c r="N39" s="55">
        <v>0</v>
      </c>
      <c r="O39" s="32">
        <f t="shared" si="2"/>
        <v>2</v>
      </c>
      <c r="P39" s="55">
        <v>2</v>
      </c>
      <c r="Q39" s="55">
        <v>0</v>
      </c>
      <c r="R39" s="55">
        <v>0</v>
      </c>
      <c r="S39" s="55"/>
      <c r="T39" s="36">
        <f aca="true" t="shared" si="12" ref="T39:T51">SUBTOTAL(9,P39:S39)</f>
        <v>2</v>
      </c>
      <c r="U39" s="56">
        <f aca="true" t="shared" si="13" ref="U39:U51">T39/J39</f>
        <v>1</v>
      </c>
      <c r="V39" s="57">
        <f aca="true" t="shared" si="14" ref="V39:V51">F39*U39</f>
        <v>0.07692307692307693</v>
      </c>
      <c r="W39" s="79" t="s">
        <v>251</v>
      </c>
      <c r="X39" s="43" t="s">
        <v>400</v>
      </c>
      <c r="Y39" s="18" t="s">
        <v>280</v>
      </c>
      <c r="Z39" s="18" t="s">
        <v>280</v>
      </c>
    </row>
    <row r="40" spans="1:26" s="20" customFormat="1" ht="72">
      <c r="A40" s="10" t="s">
        <v>36</v>
      </c>
      <c r="B40" s="45" t="s">
        <v>46</v>
      </c>
      <c r="C40" s="46" t="s">
        <v>47</v>
      </c>
      <c r="D40" s="35" t="s">
        <v>179</v>
      </c>
      <c r="E40" s="36" t="s">
        <v>176</v>
      </c>
      <c r="F40" s="37">
        <v>0.07692307692307693</v>
      </c>
      <c r="G40" s="47">
        <v>0.55</v>
      </c>
      <c r="H40" s="26" t="s">
        <v>177</v>
      </c>
      <c r="I40" s="26" t="s">
        <v>180</v>
      </c>
      <c r="J40" s="55">
        <v>1</v>
      </c>
      <c r="K40" s="26">
        <v>0</v>
      </c>
      <c r="L40" s="26">
        <v>0.4</v>
      </c>
      <c r="M40" s="26">
        <v>0.3</v>
      </c>
      <c r="N40" s="26">
        <v>0.3</v>
      </c>
      <c r="O40" s="12">
        <f t="shared" si="2"/>
        <v>0.7</v>
      </c>
      <c r="P40" s="26">
        <v>0</v>
      </c>
      <c r="Q40" s="26">
        <v>0.4</v>
      </c>
      <c r="R40" s="26">
        <v>0.3</v>
      </c>
      <c r="S40" s="26"/>
      <c r="T40" s="36">
        <f t="shared" si="12"/>
        <v>0.7</v>
      </c>
      <c r="U40" s="56">
        <f t="shared" si="13"/>
        <v>0.7</v>
      </c>
      <c r="V40" s="57">
        <f t="shared" si="14"/>
        <v>0.05384615384615385</v>
      </c>
      <c r="W40" s="18" t="s">
        <v>314</v>
      </c>
      <c r="X40" s="19" t="s">
        <v>401</v>
      </c>
      <c r="Y40" s="18" t="s">
        <v>280</v>
      </c>
      <c r="Z40" s="18" t="s">
        <v>280</v>
      </c>
    </row>
    <row r="41" spans="1:26" s="20" customFormat="1" ht="125.25" customHeight="1">
      <c r="A41" s="10" t="s">
        <v>36</v>
      </c>
      <c r="B41" s="45" t="s">
        <v>46</v>
      </c>
      <c r="C41" s="46" t="s">
        <v>47</v>
      </c>
      <c r="D41" s="35" t="s">
        <v>181</v>
      </c>
      <c r="E41" s="36" t="s">
        <v>176</v>
      </c>
      <c r="F41" s="37">
        <v>0.07692307692307693</v>
      </c>
      <c r="G41" s="47">
        <v>0.55</v>
      </c>
      <c r="H41" s="26" t="s">
        <v>177</v>
      </c>
      <c r="I41" s="26" t="s">
        <v>182</v>
      </c>
      <c r="J41" s="55">
        <v>2</v>
      </c>
      <c r="K41" s="55">
        <v>0</v>
      </c>
      <c r="L41" s="80">
        <v>2</v>
      </c>
      <c r="M41" s="80">
        <v>0</v>
      </c>
      <c r="N41" s="80">
        <v>0</v>
      </c>
      <c r="O41" s="32">
        <v>2</v>
      </c>
      <c r="P41" s="55">
        <v>0</v>
      </c>
      <c r="Q41" s="55">
        <v>0</v>
      </c>
      <c r="R41" s="80">
        <v>2</v>
      </c>
      <c r="S41" s="55"/>
      <c r="T41" s="36">
        <f t="shared" si="12"/>
        <v>2</v>
      </c>
      <c r="U41" s="56">
        <f t="shared" si="13"/>
        <v>1</v>
      </c>
      <c r="V41" s="57">
        <f t="shared" si="14"/>
        <v>0.07692307692307693</v>
      </c>
      <c r="W41" s="18" t="s">
        <v>315</v>
      </c>
      <c r="X41" s="19" t="s">
        <v>402</v>
      </c>
      <c r="Y41" s="18" t="s">
        <v>280</v>
      </c>
      <c r="Z41" s="81" t="s">
        <v>316</v>
      </c>
    </row>
    <row r="42" spans="1:26" s="178" customFormat="1" ht="108">
      <c r="A42" s="162" t="s">
        <v>36</v>
      </c>
      <c r="B42" s="163" t="s">
        <v>46</v>
      </c>
      <c r="C42" s="164" t="s">
        <v>47</v>
      </c>
      <c r="D42" s="165" t="s">
        <v>183</v>
      </c>
      <c r="E42" s="166" t="s">
        <v>176</v>
      </c>
      <c r="F42" s="167">
        <v>0.07692307692307693</v>
      </c>
      <c r="G42" s="168">
        <v>0.55</v>
      </c>
      <c r="H42" s="169" t="s">
        <v>177</v>
      </c>
      <c r="I42" s="169" t="s">
        <v>180</v>
      </c>
      <c r="J42" s="170">
        <v>1</v>
      </c>
      <c r="K42" s="169">
        <v>0</v>
      </c>
      <c r="L42" s="169">
        <v>0</v>
      </c>
      <c r="M42" s="169">
        <v>0.5</v>
      </c>
      <c r="N42" s="169">
        <v>0.5</v>
      </c>
      <c r="O42" s="171">
        <f t="shared" si="2"/>
        <v>0.4</v>
      </c>
      <c r="P42" s="169">
        <v>0</v>
      </c>
      <c r="Q42" s="169">
        <v>0</v>
      </c>
      <c r="R42" s="169">
        <v>0.4</v>
      </c>
      <c r="S42" s="169"/>
      <c r="T42" s="166">
        <f t="shared" si="12"/>
        <v>0.4</v>
      </c>
      <c r="U42" s="172">
        <f t="shared" si="13"/>
        <v>0.4</v>
      </c>
      <c r="V42" s="173">
        <f t="shared" si="14"/>
        <v>0.03076923076923077</v>
      </c>
      <c r="W42" s="174" t="s">
        <v>315</v>
      </c>
      <c r="X42" s="237" t="s">
        <v>403</v>
      </c>
      <c r="Y42" s="176" t="s">
        <v>280</v>
      </c>
      <c r="Z42" s="177" t="s">
        <v>316</v>
      </c>
    </row>
    <row r="43" spans="1:26" s="20" customFormat="1" ht="84">
      <c r="A43" s="10" t="s">
        <v>36</v>
      </c>
      <c r="B43" s="45" t="s">
        <v>46</v>
      </c>
      <c r="C43" s="46" t="s">
        <v>47</v>
      </c>
      <c r="D43" s="35" t="s">
        <v>184</v>
      </c>
      <c r="E43" s="36" t="s">
        <v>185</v>
      </c>
      <c r="F43" s="37">
        <v>0.07692307692307693</v>
      </c>
      <c r="G43" s="47">
        <v>0.55</v>
      </c>
      <c r="H43" s="26" t="s">
        <v>177</v>
      </c>
      <c r="I43" s="26" t="s">
        <v>186</v>
      </c>
      <c r="J43" s="63">
        <v>1</v>
      </c>
      <c r="K43" s="26">
        <v>0</v>
      </c>
      <c r="L43" s="26">
        <v>0</v>
      </c>
      <c r="M43" s="26">
        <v>0.5</v>
      </c>
      <c r="N43" s="26">
        <v>0.5</v>
      </c>
      <c r="O43" s="14">
        <f t="shared" si="2"/>
        <v>0.5</v>
      </c>
      <c r="P43" s="26">
        <v>0</v>
      </c>
      <c r="Q43" s="26">
        <v>0</v>
      </c>
      <c r="R43" s="26">
        <v>0.5</v>
      </c>
      <c r="S43" s="26"/>
      <c r="T43" s="36">
        <f t="shared" si="12"/>
        <v>0.5</v>
      </c>
      <c r="U43" s="56">
        <f t="shared" si="13"/>
        <v>0.5</v>
      </c>
      <c r="V43" s="57">
        <f t="shared" si="14"/>
        <v>0.038461538461538464</v>
      </c>
      <c r="W43" s="145" t="s">
        <v>365</v>
      </c>
      <c r="X43" s="19" t="s">
        <v>404</v>
      </c>
      <c r="Y43" s="18" t="s">
        <v>280</v>
      </c>
      <c r="Z43" s="18" t="s">
        <v>280</v>
      </c>
    </row>
    <row r="44" spans="1:26" s="178" customFormat="1" ht="138.75" customHeight="1">
      <c r="A44" s="162" t="s">
        <v>36</v>
      </c>
      <c r="B44" s="163" t="s">
        <v>46</v>
      </c>
      <c r="C44" s="164" t="s">
        <v>47</v>
      </c>
      <c r="D44" s="165" t="s">
        <v>187</v>
      </c>
      <c r="E44" s="166" t="s">
        <v>188</v>
      </c>
      <c r="F44" s="167">
        <v>0.07692307692307693</v>
      </c>
      <c r="G44" s="168">
        <v>0.55</v>
      </c>
      <c r="H44" s="169" t="s">
        <v>177</v>
      </c>
      <c r="I44" s="169" t="s">
        <v>189</v>
      </c>
      <c r="J44" s="179">
        <v>1</v>
      </c>
      <c r="K44" s="179">
        <v>0</v>
      </c>
      <c r="L44" s="179">
        <v>0.3</v>
      </c>
      <c r="M44" s="179">
        <v>0.4</v>
      </c>
      <c r="N44" s="179">
        <v>0.3</v>
      </c>
      <c r="O44" s="180">
        <f t="shared" si="2"/>
        <v>0.55</v>
      </c>
      <c r="P44" s="169">
        <v>0</v>
      </c>
      <c r="Q44" s="169">
        <v>0.25</v>
      </c>
      <c r="R44" s="169">
        <v>0.3</v>
      </c>
      <c r="S44" s="169"/>
      <c r="T44" s="166">
        <f t="shared" si="12"/>
        <v>0.55</v>
      </c>
      <c r="U44" s="172">
        <f t="shared" si="13"/>
        <v>0.55</v>
      </c>
      <c r="V44" s="173">
        <f t="shared" si="14"/>
        <v>0.04230769230769231</v>
      </c>
      <c r="W44" s="181" t="s">
        <v>317</v>
      </c>
      <c r="X44" s="238" t="s">
        <v>405</v>
      </c>
      <c r="Y44" s="183"/>
      <c r="Z44" s="182" t="s">
        <v>318</v>
      </c>
    </row>
    <row r="45" spans="1:26" s="178" customFormat="1" ht="111" customHeight="1">
      <c r="A45" s="162" t="s">
        <v>36</v>
      </c>
      <c r="B45" s="163" t="s">
        <v>46</v>
      </c>
      <c r="C45" s="164" t="s">
        <v>47</v>
      </c>
      <c r="D45" s="165" t="s">
        <v>190</v>
      </c>
      <c r="E45" s="166" t="s">
        <v>185</v>
      </c>
      <c r="F45" s="167">
        <v>0.07692307692307693</v>
      </c>
      <c r="G45" s="168">
        <v>0.55</v>
      </c>
      <c r="H45" s="169" t="s">
        <v>177</v>
      </c>
      <c r="I45" s="169" t="s">
        <v>191</v>
      </c>
      <c r="J45" s="179">
        <v>1</v>
      </c>
      <c r="K45" s="169">
        <v>0.15</v>
      </c>
      <c r="L45" s="169">
        <v>0.4</v>
      </c>
      <c r="M45" s="169">
        <v>0.3</v>
      </c>
      <c r="N45" s="169">
        <v>0.15</v>
      </c>
      <c r="O45" s="171">
        <f t="shared" si="2"/>
        <v>0.75</v>
      </c>
      <c r="P45" s="169">
        <v>0.15</v>
      </c>
      <c r="Q45" s="169">
        <v>0.3</v>
      </c>
      <c r="R45" s="169">
        <v>0.3</v>
      </c>
      <c r="S45" s="169"/>
      <c r="T45" s="166">
        <f t="shared" si="12"/>
        <v>0.75</v>
      </c>
      <c r="U45" s="172">
        <f t="shared" si="13"/>
        <v>0.75</v>
      </c>
      <c r="V45" s="173">
        <f t="shared" si="14"/>
        <v>0.057692307692307696</v>
      </c>
      <c r="W45" s="184" t="s">
        <v>319</v>
      </c>
      <c r="X45" s="182" t="s">
        <v>406</v>
      </c>
      <c r="Y45" s="176" t="s">
        <v>367</v>
      </c>
      <c r="Z45" s="182" t="s">
        <v>280</v>
      </c>
    </row>
    <row r="46" spans="1:26" s="20" customFormat="1" ht="108">
      <c r="A46" s="10" t="s">
        <v>36</v>
      </c>
      <c r="B46" s="45" t="s">
        <v>46</v>
      </c>
      <c r="C46" s="46" t="s">
        <v>47</v>
      </c>
      <c r="D46" s="45" t="s">
        <v>195</v>
      </c>
      <c r="E46" s="36" t="s">
        <v>176</v>
      </c>
      <c r="F46" s="37">
        <v>0.07692307692307693</v>
      </c>
      <c r="G46" s="47">
        <v>0.55</v>
      </c>
      <c r="H46" s="26" t="s">
        <v>60</v>
      </c>
      <c r="I46" s="27" t="s">
        <v>91</v>
      </c>
      <c r="J46" s="22">
        <v>1</v>
      </c>
      <c r="K46" s="22">
        <v>0.25</v>
      </c>
      <c r="L46" s="22">
        <v>0.5</v>
      </c>
      <c r="M46" s="22">
        <v>0.75</v>
      </c>
      <c r="N46" s="28">
        <v>1</v>
      </c>
      <c r="O46" s="12">
        <f t="shared" si="2"/>
        <v>0.75</v>
      </c>
      <c r="P46" s="26">
        <v>0.25</v>
      </c>
      <c r="Q46" s="26">
        <v>0.25</v>
      </c>
      <c r="R46" s="26">
        <v>0.25</v>
      </c>
      <c r="S46" s="26"/>
      <c r="T46" s="36">
        <f t="shared" si="12"/>
        <v>0.75</v>
      </c>
      <c r="U46" s="56">
        <f t="shared" si="13"/>
        <v>0.75</v>
      </c>
      <c r="V46" s="57">
        <f t="shared" si="14"/>
        <v>0.057692307692307696</v>
      </c>
      <c r="W46" s="84" t="s">
        <v>320</v>
      </c>
      <c r="X46" s="43" t="s">
        <v>407</v>
      </c>
      <c r="Y46" s="18" t="s">
        <v>280</v>
      </c>
      <c r="Z46" s="83" t="s">
        <v>280</v>
      </c>
    </row>
    <row r="47" spans="1:26" s="88" customFormat="1" ht="84">
      <c r="A47" s="10" t="s">
        <v>36</v>
      </c>
      <c r="B47" s="45" t="s">
        <v>46</v>
      </c>
      <c r="C47" s="46" t="s">
        <v>146</v>
      </c>
      <c r="D47" s="85" t="s">
        <v>166</v>
      </c>
      <c r="E47" s="36" t="s">
        <v>176</v>
      </c>
      <c r="F47" s="37">
        <v>0.07692307692307693</v>
      </c>
      <c r="G47" s="47">
        <v>0.55</v>
      </c>
      <c r="H47" s="26" t="s">
        <v>60</v>
      </c>
      <c r="I47" s="26" t="s">
        <v>167</v>
      </c>
      <c r="J47" s="86">
        <v>3</v>
      </c>
      <c r="K47" s="87">
        <v>0</v>
      </c>
      <c r="L47" s="87">
        <v>1</v>
      </c>
      <c r="M47" s="87">
        <v>1</v>
      </c>
      <c r="N47" s="87">
        <v>1</v>
      </c>
      <c r="O47" s="32">
        <f t="shared" si="2"/>
        <v>2</v>
      </c>
      <c r="P47" s="87">
        <v>0</v>
      </c>
      <c r="Q47" s="87">
        <v>1</v>
      </c>
      <c r="R47" s="87">
        <v>1</v>
      </c>
      <c r="S47" s="87"/>
      <c r="T47" s="36">
        <f t="shared" si="12"/>
        <v>2</v>
      </c>
      <c r="U47" s="56">
        <f t="shared" si="13"/>
        <v>0.6666666666666666</v>
      </c>
      <c r="V47" s="57">
        <f t="shared" si="14"/>
        <v>0.05128205128205128</v>
      </c>
      <c r="W47" s="133" t="s">
        <v>366</v>
      </c>
      <c r="X47" s="83" t="s">
        <v>408</v>
      </c>
      <c r="Y47" s="83" t="s">
        <v>280</v>
      </c>
      <c r="Z47" s="83" t="s">
        <v>280</v>
      </c>
    </row>
    <row r="48" spans="1:26" s="88" customFormat="1" ht="84">
      <c r="A48" s="10" t="s">
        <v>36</v>
      </c>
      <c r="B48" s="45" t="s">
        <v>46</v>
      </c>
      <c r="C48" s="46" t="s">
        <v>146</v>
      </c>
      <c r="D48" s="85" t="s">
        <v>168</v>
      </c>
      <c r="E48" s="36" t="s">
        <v>176</v>
      </c>
      <c r="F48" s="37">
        <v>0.07692307692307693</v>
      </c>
      <c r="G48" s="47">
        <v>0.55</v>
      </c>
      <c r="H48" s="26" t="s">
        <v>60</v>
      </c>
      <c r="I48" s="26" t="s">
        <v>169</v>
      </c>
      <c r="J48" s="86">
        <v>3</v>
      </c>
      <c r="K48" s="87">
        <v>0</v>
      </c>
      <c r="L48" s="87">
        <v>1</v>
      </c>
      <c r="M48" s="87">
        <v>1</v>
      </c>
      <c r="N48" s="87">
        <v>1</v>
      </c>
      <c r="O48" s="32">
        <f t="shared" si="2"/>
        <v>2</v>
      </c>
      <c r="P48" s="87">
        <v>0</v>
      </c>
      <c r="Q48" s="87">
        <v>1</v>
      </c>
      <c r="R48" s="87">
        <v>1</v>
      </c>
      <c r="S48" s="87"/>
      <c r="T48" s="36">
        <f t="shared" si="12"/>
        <v>2</v>
      </c>
      <c r="U48" s="56">
        <f t="shared" si="13"/>
        <v>0.6666666666666666</v>
      </c>
      <c r="V48" s="57">
        <f t="shared" si="14"/>
        <v>0.05128205128205128</v>
      </c>
      <c r="W48" s="133" t="s">
        <v>311</v>
      </c>
      <c r="X48" s="83" t="s">
        <v>409</v>
      </c>
      <c r="Y48" s="89"/>
      <c r="Z48" s="90" t="s">
        <v>264</v>
      </c>
    </row>
    <row r="49" spans="1:26" s="88" customFormat="1" ht="72">
      <c r="A49" s="10" t="s">
        <v>36</v>
      </c>
      <c r="B49" s="45" t="s">
        <v>46</v>
      </c>
      <c r="C49" s="46" t="s">
        <v>146</v>
      </c>
      <c r="D49" s="85" t="s">
        <v>170</v>
      </c>
      <c r="E49" s="36" t="s">
        <v>176</v>
      </c>
      <c r="F49" s="37">
        <v>0.07692307692307693</v>
      </c>
      <c r="G49" s="47">
        <v>0.55</v>
      </c>
      <c r="H49" s="26" t="s">
        <v>60</v>
      </c>
      <c r="I49" s="26" t="s">
        <v>171</v>
      </c>
      <c r="J49" s="86">
        <v>4</v>
      </c>
      <c r="K49" s="87">
        <v>1</v>
      </c>
      <c r="L49" s="87">
        <v>1</v>
      </c>
      <c r="M49" s="87">
        <v>1</v>
      </c>
      <c r="N49" s="87">
        <v>1</v>
      </c>
      <c r="O49" s="32">
        <f t="shared" si="2"/>
        <v>3</v>
      </c>
      <c r="P49" s="87">
        <v>1</v>
      </c>
      <c r="Q49" s="87">
        <v>1</v>
      </c>
      <c r="R49" s="87">
        <v>1</v>
      </c>
      <c r="S49" s="87"/>
      <c r="T49" s="36">
        <f t="shared" si="12"/>
        <v>3</v>
      </c>
      <c r="U49" s="56">
        <f t="shared" si="13"/>
        <v>0.75</v>
      </c>
      <c r="V49" s="57">
        <f t="shared" si="14"/>
        <v>0.057692307692307696</v>
      </c>
      <c r="W49" s="90" t="s">
        <v>252</v>
      </c>
      <c r="X49" s="83" t="s">
        <v>410</v>
      </c>
      <c r="Y49" s="83" t="s">
        <v>280</v>
      </c>
      <c r="Z49" s="83" t="s">
        <v>280</v>
      </c>
    </row>
    <row r="50" spans="1:26" s="88" customFormat="1" ht="72">
      <c r="A50" s="10" t="s">
        <v>36</v>
      </c>
      <c r="B50" s="45" t="s">
        <v>46</v>
      </c>
      <c r="C50" s="46" t="s">
        <v>146</v>
      </c>
      <c r="D50" s="85" t="s">
        <v>172</v>
      </c>
      <c r="E50" s="36" t="s">
        <v>176</v>
      </c>
      <c r="F50" s="37">
        <v>0.07692307692307693</v>
      </c>
      <c r="G50" s="47">
        <v>0.55</v>
      </c>
      <c r="H50" s="26" t="s">
        <v>60</v>
      </c>
      <c r="I50" s="26" t="s">
        <v>173</v>
      </c>
      <c r="J50" s="86">
        <v>4</v>
      </c>
      <c r="K50" s="87">
        <v>1</v>
      </c>
      <c r="L50" s="87">
        <v>1</v>
      </c>
      <c r="M50" s="87">
        <v>1</v>
      </c>
      <c r="N50" s="87">
        <v>1</v>
      </c>
      <c r="O50" s="32">
        <f t="shared" si="2"/>
        <v>3</v>
      </c>
      <c r="P50" s="87">
        <v>1</v>
      </c>
      <c r="Q50" s="87">
        <v>1</v>
      </c>
      <c r="R50" s="87">
        <v>1</v>
      </c>
      <c r="S50" s="87"/>
      <c r="T50" s="36">
        <f t="shared" si="12"/>
        <v>3</v>
      </c>
      <c r="U50" s="56">
        <f t="shared" si="13"/>
        <v>0.75</v>
      </c>
      <c r="V50" s="57">
        <f t="shared" si="14"/>
        <v>0.057692307692307696</v>
      </c>
      <c r="W50" s="90" t="s">
        <v>270</v>
      </c>
      <c r="X50" s="83" t="s">
        <v>411</v>
      </c>
      <c r="Y50" s="83" t="s">
        <v>280</v>
      </c>
      <c r="Z50" s="83" t="s">
        <v>280</v>
      </c>
    </row>
    <row r="51" spans="1:26" s="88" customFormat="1" ht="84">
      <c r="A51" s="10" t="s">
        <v>36</v>
      </c>
      <c r="B51" s="45" t="s">
        <v>46</v>
      </c>
      <c r="C51" s="46" t="s">
        <v>146</v>
      </c>
      <c r="D51" s="91" t="s">
        <v>192</v>
      </c>
      <c r="E51" s="36" t="s">
        <v>176</v>
      </c>
      <c r="F51" s="37">
        <v>0.07692307692307693</v>
      </c>
      <c r="G51" s="47">
        <v>0.54</v>
      </c>
      <c r="H51" s="26" t="s">
        <v>60</v>
      </c>
      <c r="I51" s="26" t="s">
        <v>193</v>
      </c>
      <c r="J51" s="86">
        <v>4</v>
      </c>
      <c r="K51" s="87">
        <v>1</v>
      </c>
      <c r="L51" s="87">
        <v>1</v>
      </c>
      <c r="M51" s="87">
        <v>1</v>
      </c>
      <c r="N51" s="87">
        <v>1</v>
      </c>
      <c r="O51" s="32">
        <f t="shared" si="2"/>
        <v>3</v>
      </c>
      <c r="P51" s="87">
        <v>1</v>
      </c>
      <c r="Q51" s="87">
        <v>1</v>
      </c>
      <c r="R51" s="87">
        <v>1</v>
      </c>
      <c r="S51" s="87"/>
      <c r="T51" s="36">
        <f t="shared" si="12"/>
        <v>3</v>
      </c>
      <c r="U51" s="56">
        <f t="shared" si="13"/>
        <v>0.75</v>
      </c>
      <c r="V51" s="57">
        <f t="shared" si="14"/>
        <v>0.057692307692307696</v>
      </c>
      <c r="W51" s="90" t="s">
        <v>251</v>
      </c>
      <c r="X51" s="83" t="s">
        <v>412</v>
      </c>
      <c r="Y51" s="83" t="s">
        <v>280</v>
      </c>
      <c r="Z51" s="83" t="s">
        <v>280</v>
      </c>
    </row>
    <row r="52" spans="1:26" s="88" customFormat="1" ht="96">
      <c r="A52" s="10" t="s">
        <v>37</v>
      </c>
      <c r="B52" s="21" t="s">
        <v>46</v>
      </c>
      <c r="C52" s="34" t="s">
        <v>47</v>
      </c>
      <c r="D52" s="21" t="s">
        <v>212</v>
      </c>
      <c r="E52" s="40" t="s">
        <v>213</v>
      </c>
      <c r="F52" s="64">
        <v>0.5</v>
      </c>
      <c r="G52" s="38">
        <v>3.58</v>
      </c>
      <c r="H52" s="64" t="s">
        <v>214</v>
      </c>
      <c r="I52" s="40" t="s">
        <v>215</v>
      </c>
      <c r="J52" s="63">
        <v>1</v>
      </c>
      <c r="K52" s="92">
        <v>1</v>
      </c>
      <c r="L52" s="92">
        <v>1</v>
      </c>
      <c r="M52" s="63">
        <v>1</v>
      </c>
      <c r="N52" s="92">
        <v>1</v>
      </c>
      <c r="O52" s="32">
        <f t="shared" si="2"/>
        <v>121</v>
      </c>
      <c r="P52" s="36">
        <v>70</v>
      </c>
      <c r="Q52" s="16">
        <v>8</v>
      </c>
      <c r="R52" s="93">
        <v>43</v>
      </c>
      <c r="S52" s="94"/>
      <c r="T52" s="36">
        <f aca="true" t="shared" si="15" ref="T52:T57">SUBTOTAL(9,P52:S52)</f>
        <v>121</v>
      </c>
      <c r="U52" s="56">
        <v>0.75</v>
      </c>
      <c r="V52" s="57">
        <f aca="true" t="shared" si="16" ref="V52:V59">F52*U52</f>
        <v>0.375</v>
      </c>
      <c r="W52" s="82" t="s">
        <v>283</v>
      </c>
      <c r="X52" s="95" t="s">
        <v>413</v>
      </c>
      <c r="Y52" s="83" t="s">
        <v>280</v>
      </c>
      <c r="Z52" s="18" t="s">
        <v>280</v>
      </c>
    </row>
    <row r="53" spans="1:26" s="20" customFormat="1" ht="204">
      <c r="A53" s="10" t="s">
        <v>37</v>
      </c>
      <c r="B53" s="21" t="s">
        <v>46</v>
      </c>
      <c r="C53" s="34" t="s">
        <v>47</v>
      </c>
      <c r="D53" s="21" t="s">
        <v>216</v>
      </c>
      <c r="E53" s="40" t="s">
        <v>213</v>
      </c>
      <c r="F53" s="64">
        <v>0.25</v>
      </c>
      <c r="G53" s="38">
        <v>1.78</v>
      </c>
      <c r="H53" s="64" t="s">
        <v>60</v>
      </c>
      <c r="I53" s="96" t="s">
        <v>217</v>
      </c>
      <c r="J53" s="55">
        <f>SUM(K53:N53)</f>
        <v>12</v>
      </c>
      <c r="K53" s="40">
        <v>3</v>
      </c>
      <c r="L53" s="40">
        <v>3</v>
      </c>
      <c r="M53" s="36">
        <v>3</v>
      </c>
      <c r="N53" s="40">
        <v>3</v>
      </c>
      <c r="O53" s="32">
        <f t="shared" si="2"/>
        <v>9</v>
      </c>
      <c r="P53" s="36">
        <v>3</v>
      </c>
      <c r="Q53" s="16">
        <v>3</v>
      </c>
      <c r="R53" s="93">
        <v>3</v>
      </c>
      <c r="S53" s="17"/>
      <c r="T53" s="36">
        <f t="shared" si="15"/>
        <v>9</v>
      </c>
      <c r="U53" s="56">
        <f>T53/J53</f>
        <v>0.75</v>
      </c>
      <c r="V53" s="57">
        <f t="shared" si="16"/>
        <v>0.1875</v>
      </c>
      <c r="W53" s="13" t="s">
        <v>284</v>
      </c>
      <c r="X53" s="97" t="s">
        <v>414</v>
      </c>
      <c r="Y53" s="18" t="s">
        <v>280</v>
      </c>
      <c r="Z53" s="18" t="s">
        <v>280</v>
      </c>
    </row>
    <row r="54" spans="1:26" s="20" customFormat="1" ht="252">
      <c r="A54" s="10" t="s">
        <v>37</v>
      </c>
      <c r="B54" s="21" t="s">
        <v>46</v>
      </c>
      <c r="C54" s="34" t="s">
        <v>47</v>
      </c>
      <c r="D54" s="62" t="s">
        <v>218</v>
      </c>
      <c r="E54" s="40" t="s">
        <v>213</v>
      </c>
      <c r="F54" s="64">
        <v>0.25</v>
      </c>
      <c r="G54" s="38">
        <v>1.78</v>
      </c>
      <c r="H54" s="64" t="s">
        <v>60</v>
      </c>
      <c r="I54" s="64" t="s">
        <v>219</v>
      </c>
      <c r="J54" s="42">
        <v>6</v>
      </c>
      <c r="K54" s="42">
        <v>0</v>
      </c>
      <c r="L54" s="42">
        <v>3</v>
      </c>
      <c r="M54" s="42">
        <v>3</v>
      </c>
      <c r="N54" s="42">
        <v>0</v>
      </c>
      <c r="O54" s="32">
        <f t="shared" si="2"/>
        <v>6</v>
      </c>
      <c r="P54" s="36">
        <v>0</v>
      </c>
      <c r="Q54" s="16">
        <v>3</v>
      </c>
      <c r="R54" s="93">
        <v>3</v>
      </c>
      <c r="S54" s="17"/>
      <c r="T54" s="36">
        <f t="shared" si="15"/>
        <v>6</v>
      </c>
      <c r="U54" s="56">
        <f>T54/J54</f>
        <v>1</v>
      </c>
      <c r="V54" s="57">
        <f t="shared" si="16"/>
        <v>0.25</v>
      </c>
      <c r="W54" s="53" t="s">
        <v>285</v>
      </c>
      <c r="X54" s="97" t="s">
        <v>415</v>
      </c>
      <c r="Y54" s="18" t="s">
        <v>280</v>
      </c>
      <c r="Z54" s="18" t="s">
        <v>280</v>
      </c>
    </row>
    <row r="55" spans="1:26" s="20" customFormat="1" ht="204">
      <c r="A55" s="10" t="s">
        <v>38</v>
      </c>
      <c r="B55" s="21" t="s">
        <v>46</v>
      </c>
      <c r="C55" s="34" t="s">
        <v>47</v>
      </c>
      <c r="D55" s="21" t="s">
        <v>220</v>
      </c>
      <c r="E55" s="40" t="s">
        <v>213</v>
      </c>
      <c r="F55" s="98">
        <v>0.2</v>
      </c>
      <c r="G55" s="38">
        <v>1.42</v>
      </c>
      <c r="H55" s="64" t="s">
        <v>60</v>
      </c>
      <c r="I55" s="96" t="s">
        <v>217</v>
      </c>
      <c r="J55" s="55">
        <f>SUM(K55:N55)</f>
        <v>24</v>
      </c>
      <c r="K55" s="40">
        <v>6</v>
      </c>
      <c r="L55" s="40">
        <v>6</v>
      </c>
      <c r="M55" s="36">
        <v>6</v>
      </c>
      <c r="N55" s="40">
        <v>6</v>
      </c>
      <c r="O55" s="32">
        <f t="shared" si="2"/>
        <v>18</v>
      </c>
      <c r="P55" s="36">
        <v>6</v>
      </c>
      <c r="Q55" s="16">
        <v>6</v>
      </c>
      <c r="R55" s="93">
        <v>6</v>
      </c>
      <c r="S55" s="17"/>
      <c r="T55" s="36">
        <f t="shared" si="15"/>
        <v>18</v>
      </c>
      <c r="U55" s="56">
        <f>T55/J55</f>
        <v>0.75</v>
      </c>
      <c r="V55" s="57">
        <f t="shared" si="16"/>
        <v>0.15000000000000002</v>
      </c>
      <c r="W55" s="13" t="s">
        <v>286</v>
      </c>
      <c r="X55" s="97" t="s">
        <v>416</v>
      </c>
      <c r="Y55" s="18" t="s">
        <v>280</v>
      </c>
      <c r="Z55" s="18" t="s">
        <v>280</v>
      </c>
    </row>
    <row r="56" spans="1:26" s="20" customFormat="1" ht="79.5" customHeight="1">
      <c r="A56" s="10" t="s">
        <v>38</v>
      </c>
      <c r="B56" s="21" t="s">
        <v>46</v>
      </c>
      <c r="C56" s="34" t="s">
        <v>47</v>
      </c>
      <c r="D56" s="99" t="s">
        <v>221</v>
      </c>
      <c r="E56" s="40" t="s">
        <v>213</v>
      </c>
      <c r="F56" s="98">
        <v>0.3</v>
      </c>
      <c r="G56" s="38">
        <v>2.15</v>
      </c>
      <c r="H56" s="64" t="s">
        <v>214</v>
      </c>
      <c r="I56" s="96" t="s">
        <v>222</v>
      </c>
      <c r="J56" s="63">
        <v>1</v>
      </c>
      <c r="K56" s="92">
        <v>1</v>
      </c>
      <c r="L56" s="92">
        <v>1</v>
      </c>
      <c r="M56" s="63">
        <v>1</v>
      </c>
      <c r="N56" s="63">
        <v>1</v>
      </c>
      <c r="O56" s="32">
        <f t="shared" si="2"/>
        <v>74</v>
      </c>
      <c r="P56" s="36">
        <v>21</v>
      </c>
      <c r="Q56" s="16">
        <v>16</v>
      </c>
      <c r="R56" s="93">
        <v>37</v>
      </c>
      <c r="S56" s="17"/>
      <c r="T56" s="36">
        <f t="shared" si="15"/>
        <v>74</v>
      </c>
      <c r="U56" s="56">
        <v>0.75</v>
      </c>
      <c r="V56" s="57">
        <f t="shared" si="16"/>
        <v>0.22499999999999998</v>
      </c>
      <c r="W56" s="13" t="s">
        <v>287</v>
      </c>
      <c r="X56" s="97" t="s">
        <v>417</v>
      </c>
      <c r="Y56" s="18" t="s">
        <v>280</v>
      </c>
      <c r="Z56" s="18" t="s">
        <v>280</v>
      </c>
    </row>
    <row r="57" spans="1:26" s="20" customFormat="1" ht="156">
      <c r="A57" s="10" t="s">
        <v>38</v>
      </c>
      <c r="B57" s="21" t="s">
        <v>46</v>
      </c>
      <c r="C57" s="34" t="s">
        <v>47</v>
      </c>
      <c r="D57" s="99" t="s">
        <v>223</v>
      </c>
      <c r="E57" s="40" t="s">
        <v>213</v>
      </c>
      <c r="F57" s="98">
        <v>0.3</v>
      </c>
      <c r="G57" s="38">
        <v>2.15</v>
      </c>
      <c r="H57" s="64" t="s">
        <v>214</v>
      </c>
      <c r="I57" s="96" t="s">
        <v>224</v>
      </c>
      <c r="J57" s="63">
        <v>1</v>
      </c>
      <c r="K57" s="92">
        <v>1</v>
      </c>
      <c r="L57" s="92">
        <v>1</v>
      </c>
      <c r="M57" s="63">
        <v>1</v>
      </c>
      <c r="N57" s="100">
        <v>1</v>
      </c>
      <c r="O57" s="32">
        <f t="shared" si="2"/>
        <v>13</v>
      </c>
      <c r="P57" s="36">
        <v>3</v>
      </c>
      <c r="Q57" s="16">
        <v>5</v>
      </c>
      <c r="R57" s="93">
        <v>5</v>
      </c>
      <c r="S57" s="17"/>
      <c r="T57" s="36">
        <f t="shared" si="15"/>
        <v>13</v>
      </c>
      <c r="U57" s="56">
        <v>0.75</v>
      </c>
      <c r="V57" s="57">
        <f t="shared" si="16"/>
        <v>0.22499999999999998</v>
      </c>
      <c r="W57" s="13" t="s">
        <v>288</v>
      </c>
      <c r="X57" s="101" t="s">
        <v>418</v>
      </c>
      <c r="Y57" s="18" t="s">
        <v>280</v>
      </c>
      <c r="Z57" s="18" t="s">
        <v>280</v>
      </c>
    </row>
    <row r="58" spans="1:26" s="20" customFormat="1" ht="79.5" customHeight="1">
      <c r="A58" s="10" t="s">
        <v>38</v>
      </c>
      <c r="B58" s="21" t="s">
        <v>46</v>
      </c>
      <c r="C58" s="34" t="s">
        <v>47</v>
      </c>
      <c r="D58" s="102" t="s">
        <v>225</v>
      </c>
      <c r="E58" s="40" t="s">
        <v>213</v>
      </c>
      <c r="F58" s="98">
        <v>0.2</v>
      </c>
      <c r="G58" s="38">
        <v>1.42</v>
      </c>
      <c r="H58" s="26" t="s">
        <v>60</v>
      </c>
      <c r="I58" s="27" t="s">
        <v>91</v>
      </c>
      <c r="J58" s="22">
        <v>1</v>
      </c>
      <c r="K58" s="22">
        <v>0.25</v>
      </c>
      <c r="L58" s="22">
        <v>0.5</v>
      </c>
      <c r="M58" s="22">
        <v>0.75</v>
      </c>
      <c r="N58" s="22">
        <v>1</v>
      </c>
      <c r="O58" s="12">
        <f t="shared" si="2"/>
        <v>0.75</v>
      </c>
      <c r="P58" s="22">
        <v>0.25</v>
      </c>
      <c r="Q58" s="22">
        <v>0.25</v>
      </c>
      <c r="R58" s="103">
        <v>0.25</v>
      </c>
      <c r="S58" s="17"/>
      <c r="T58" s="56">
        <v>0.75</v>
      </c>
      <c r="U58" s="56">
        <f>SUBTOTAL(9,P58:S58)</f>
        <v>0.75</v>
      </c>
      <c r="V58" s="57">
        <f t="shared" si="16"/>
        <v>0.15000000000000002</v>
      </c>
      <c r="W58" s="13" t="s">
        <v>306</v>
      </c>
      <c r="X58" s="97" t="s">
        <v>419</v>
      </c>
      <c r="Y58" s="18" t="s">
        <v>280</v>
      </c>
      <c r="Z58" s="18" t="s">
        <v>280</v>
      </c>
    </row>
    <row r="59" spans="1:26" s="20" customFormat="1" ht="99" customHeight="1">
      <c r="A59" s="10" t="s">
        <v>39</v>
      </c>
      <c r="B59" s="11" t="s">
        <v>46</v>
      </c>
      <c r="C59" s="11" t="s">
        <v>83</v>
      </c>
      <c r="D59" s="11" t="s">
        <v>114</v>
      </c>
      <c r="E59" s="11" t="s">
        <v>78</v>
      </c>
      <c r="F59" s="12">
        <v>0.15</v>
      </c>
      <c r="G59" s="13">
        <v>1.07</v>
      </c>
      <c r="H59" s="13" t="s">
        <v>60</v>
      </c>
      <c r="I59" s="11" t="s">
        <v>115</v>
      </c>
      <c r="J59" s="22">
        <v>1</v>
      </c>
      <c r="K59" s="23">
        <v>0.5</v>
      </c>
      <c r="L59" s="23">
        <v>0.5</v>
      </c>
      <c r="M59" s="23">
        <v>0</v>
      </c>
      <c r="N59" s="24">
        <v>0</v>
      </c>
      <c r="O59" s="12">
        <f t="shared" si="2"/>
        <v>1</v>
      </c>
      <c r="P59" s="25">
        <v>0.5</v>
      </c>
      <c r="Q59" s="25">
        <v>0.5</v>
      </c>
      <c r="R59" s="16">
        <v>0</v>
      </c>
      <c r="S59" s="17"/>
      <c r="T59" s="36">
        <f>SUBTOTAL(9,P59:S59)</f>
        <v>1</v>
      </c>
      <c r="U59" s="56">
        <f>T59/J59</f>
        <v>1</v>
      </c>
      <c r="V59" s="57">
        <f t="shared" si="16"/>
        <v>0.15</v>
      </c>
      <c r="W59" s="18" t="s">
        <v>299</v>
      </c>
      <c r="X59" s="73" t="s">
        <v>420</v>
      </c>
      <c r="Y59" s="18" t="s">
        <v>280</v>
      </c>
      <c r="Z59" s="18" t="s">
        <v>280</v>
      </c>
    </row>
    <row r="60" spans="1:26" s="178" customFormat="1" ht="124.5" customHeight="1">
      <c r="A60" s="162" t="s">
        <v>39</v>
      </c>
      <c r="B60" s="185" t="s">
        <v>46</v>
      </c>
      <c r="C60" s="185" t="s">
        <v>83</v>
      </c>
      <c r="D60" s="185" t="s">
        <v>116</v>
      </c>
      <c r="E60" s="185" t="s">
        <v>78</v>
      </c>
      <c r="F60" s="171">
        <v>0.14</v>
      </c>
      <c r="G60" s="183">
        <v>1</v>
      </c>
      <c r="H60" s="183" t="s">
        <v>60</v>
      </c>
      <c r="I60" s="185" t="s">
        <v>117</v>
      </c>
      <c r="J60" s="183">
        <v>1</v>
      </c>
      <c r="K60" s="180">
        <v>0</v>
      </c>
      <c r="L60" s="180">
        <v>0</v>
      </c>
      <c r="M60" s="180">
        <v>1</v>
      </c>
      <c r="N60" s="186">
        <v>0</v>
      </c>
      <c r="O60" s="180">
        <f t="shared" si="2"/>
        <v>0.5</v>
      </c>
      <c r="P60" s="187">
        <v>0</v>
      </c>
      <c r="Q60" s="187">
        <v>0</v>
      </c>
      <c r="R60" s="187">
        <v>0.5</v>
      </c>
      <c r="S60" s="188"/>
      <c r="T60" s="166">
        <f aca="true" t="shared" si="17" ref="T60:T66">SUBTOTAL(9,P60:S60)</f>
        <v>0.5</v>
      </c>
      <c r="U60" s="172">
        <f aca="true" t="shared" si="18" ref="U60:U66">T60/J60</f>
        <v>0.5</v>
      </c>
      <c r="V60" s="173">
        <f aca="true" t="shared" si="19" ref="V60:V74">F60*U60</f>
        <v>0.07</v>
      </c>
      <c r="W60" s="176" t="s">
        <v>351</v>
      </c>
      <c r="X60" s="189" t="s">
        <v>421</v>
      </c>
      <c r="Y60" s="190" t="s">
        <v>352</v>
      </c>
      <c r="Z60" s="176"/>
    </row>
    <row r="61" spans="1:26" s="20" customFormat="1" ht="102" customHeight="1">
      <c r="A61" s="10" t="s">
        <v>39</v>
      </c>
      <c r="B61" s="11" t="s">
        <v>46</v>
      </c>
      <c r="C61" s="11" t="s">
        <v>83</v>
      </c>
      <c r="D61" s="11" t="s">
        <v>118</v>
      </c>
      <c r="E61" s="11" t="s">
        <v>119</v>
      </c>
      <c r="F61" s="12">
        <v>0.14</v>
      </c>
      <c r="G61" s="13">
        <v>1</v>
      </c>
      <c r="H61" s="13" t="s">
        <v>86</v>
      </c>
      <c r="I61" s="11" t="s">
        <v>79</v>
      </c>
      <c r="J61" s="22">
        <v>1</v>
      </c>
      <c r="K61" s="23">
        <v>0.7</v>
      </c>
      <c r="L61" s="23">
        <v>0.3</v>
      </c>
      <c r="M61" s="23">
        <v>0</v>
      </c>
      <c r="N61" s="24">
        <v>0</v>
      </c>
      <c r="O61" s="12">
        <f t="shared" si="2"/>
        <v>1</v>
      </c>
      <c r="P61" s="25">
        <v>0.7</v>
      </c>
      <c r="Q61" s="25">
        <v>0.3</v>
      </c>
      <c r="R61" s="23">
        <v>0</v>
      </c>
      <c r="S61" s="17"/>
      <c r="T61" s="36">
        <f t="shared" si="17"/>
        <v>1</v>
      </c>
      <c r="U61" s="56">
        <f t="shared" si="18"/>
        <v>1</v>
      </c>
      <c r="V61" s="57">
        <f t="shared" si="19"/>
        <v>0.14</v>
      </c>
      <c r="W61" s="104" t="s">
        <v>300</v>
      </c>
      <c r="X61" s="105" t="s">
        <v>422</v>
      </c>
      <c r="Y61" s="18" t="s">
        <v>280</v>
      </c>
      <c r="Z61" s="18" t="s">
        <v>280</v>
      </c>
    </row>
    <row r="62" spans="1:26" s="20" customFormat="1" ht="117" customHeight="1">
      <c r="A62" s="10" t="s">
        <v>39</v>
      </c>
      <c r="B62" s="11" t="s">
        <v>46</v>
      </c>
      <c r="C62" s="11" t="s">
        <v>83</v>
      </c>
      <c r="D62" s="11" t="s">
        <v>120</v>
      </c>
      <c r="E62" s="11" t="s">
        <v>119</v>
      </c>
      <c r="F62" s="12">
        <v>0.15</v>
      </c>
      <c r="G62" s="13">
        <v>1.07</v>
      </c>
      <c r="H62" s="13" t="s">
        <v>86</v>
      </c>
      <c r="I62" s="11" t="s">
        <v>79</v>
      </c>
      <c r="J62" s="22">
        <v>1</v>
      </c>
      <c r="K62" s="23">
        <v>0.3</v>
      </c>
      <c r="L62" s="23">
        <v>0.7</v>
      </c>
      <c r="M62" s="23">
        <v>0</v>
      </c>
      <c r="N62" s="24">
        <v>0</v>
      </c>
      <c r="O62" s="12">
        <f t="shared" si="2"/>
        <v>1</v>
      </c>
      <c r="P62" s="25">
        <v>0.3</v>
      </c>
      <c r="Q62" s="25">
        <v>0.7</v>
      </c>
      <c r="R62" s="23">
        <v>0</v>
      </c>
      <c r="S62" s="17"/>
      <c r="T62" s="36">
        <f t="shared" si="17"/>
        <v>1</v>
      </c>
      <c r="U62" s="56">
        <f t="shared" si="18"/>
        <v>1</v>
      </c>
      <c r="V62" s="57">
        <f t="shared" si="19"/>
        <v>0.15</v>
      </c>
      <c r="W62" s="104" t="s">
        <v>301</v>
      </c>
      <c r="X62" s="105" t="s">
        <v>423</v>
      </c>
      <c r="Y62" s="18" t="s">
        <v>302</v>
      </c>
      <c r="Z62" s="18" t="s">
        <v>303</v>
      </c>
    </row>
    <row r="63" spans="1:26" s="178" customFormat="1" ht="121.5" customHeight="1">
      <c r="A63" s="162" t="s">
        <v>39</v>
      </c>
      <c r="B63" s="185" t="s">
        <v>46</v>
      </c>
      <c r="C63" s="185" t="s">
        <v>83</v>
      </c>
      <c r="D63" s="185" t="s">
        <v>121</v>
      </c>
      <c r="E63" s="185" t="s">
        <v>78</v>
      </c>
      <c r="F63" s="171">
        <v>0.07</v>
      </c>
      <c r="G63" s="183">
        <v>0.5</v>
      </c>
      <c r="H63" s="183" t="s">
        <v>86</v>
      </c>
      <c r="I63" s="185" t="s">
        <v>79</v>
      </c>
      <c r="J63" s="195">
        <v>1</v>
      </c>
      <c r="K63" s="196">
        <v>0.1</v>
      </c>
      <c r="L63" s="197">
        <v>0.5</v>
      </c>
      <c r="M63" s="197">
        <v>0.7</v>
      </c>
      <c r="N63" s="198">
        <v>1</v>
      </c>
      <c r="O63" s="171">
        <f t="shared" si="2"/>
        <v>0.55</v>
      </c>
      <c r="P63" s="199">
        <v>0.1</v>
      </c>
      <c r="Q63" s="199">
        <v>0.4</v>
      </c>
      <c r="R63" s="199">
        <v>0.05</v>
      </c>
      <c r="S63" s="188"/>
      <c r="T63" s="166">
        <f t="shared" si="17"/>
        <v>0.55</v>
      </c>
      <c r="U63" s="172">
        <f t="shared" si="18"/>
        <v>0.55</v>
      </c>
      <c r="V63" s="173">
        <f t="shared" si="19"/>
        <v>0.038500000000000006</v>
      </c>
      <c r="W63" s="176" t="s">
        <v>281</v>
      </c>
      <c r="X63" s="175" t="s">
        <v>424</v>
      </c>
      <c r="Y63" s="176" t="s">
        <v>353</v>
      </c>
      <c r="Z63" s="176" t="s">
        <v>353</v>
      </c>
    </row>
    <row r="64" spans="1:26" s="20" customFormat="1" ht="102" customHeight="1">
      <c r="A64" s="10" t="s">
        <v>39</v>
      </c>
      <c r="B64" s="11" t="s">
        <v>46</v>
      </c>
      <c r="C64" s="11" t="s">
        <v>83</v>
      </c>
      <c r="D64" s="11" t="s">
        <v>122</v>
      </c>
      <c r="E64" s="11" t="s">
        <v>78</v>
      </c>
      <c r="F64" s="12">
        <v>0.14</v>
      </c>
      <c r="G64" s="13">
        <v>1</v>
      </c>
      <c r="H64" s="13" t="s">
        <v>60</v>
      </c>
      <c r="I64" s="11" t="s">
        <v>123</v>
      </c>
      <c r="J64" s="13">
        <v>2</v>
      </c>
      <c r="K64" s="13">
        <v>1</v>
      </c>
      <c r="L64" s="13">
        <v>1</v>
      </c>
      <c r="M64" s="13">
        <v>0</v>
      </c>
      <c r="N64" s="70">
        <v>0</v>
      </c>
      <c r="O64" s="32">
        <f t="shared" si="2"/>
        <v>2</v>
      </c>
      <c r="P64" s="16">
        <v>1</v>
      </c>
      <c r="Q64" s="16">
        <v>1</v>
      </c>
      <c r="R64" s="42">
        <v>0</v>
      </c>
      <c r="S64" s="17"/>
      <c r="T64" s="36">
        <f t="shared" si="17"/>
        <v>2</v>
      </c>
      <c r="U64" s="56">
        <f t="shared" si="18"/>
        <v>1</v>
      </c>
      <c r="V64" s="57">
        <f t="shared" si="19"/>
        <v>0.14</v>
      </c>
      <c r="W64" s="18" t="s">
        <v>282</v>
      </c>
      <c r="X64" s="19" t="s">
        <v>425</v>
      </c>
      <c r="Y64" s="18" t="s">
        <v>280</v>
      </c>
      <c r="Z64" s="18" t="s">
        <v>280</v>
      </c>
    </row>
    <row r="65" spans="1:26" s="20" customFormat="1" ht="106.5" customHeight="1">
      <c r="A65" s="10" t="s">
        <v>39</v>
      </c>
      <c r="B65" s="11" t="s">
        <v>46</v>
      </c>
      <c r="C65" s="11" t="s">
        <v>83</v>
      </c>
      <c r="D65" s="11" t="s">
        <v>124</v>
      </c>
      <c r="E65" s="11" t="s">
        <v>119</v>
      </c>
      <c r="F65" s="12">
        <v>0.14</v>
      </c>
      <c r="G65" s="13">
        <v>1</v>
      </c>
      <c r="H65" s="26" t="s">
        <v>60</v>
      </c>
      <c r="I65" s="27" t="s">
        <v>91</v>
      </c>
      <c r="J65" s="22">
        <v>1</v>
      </c>
      <c r="K65" s="22">
        <v>0.25</v>
      </c>
      <c r="L65" s="22">
        <v>0.5</v>
      </c>
      <c r="M65" s="22">
        <v>0.75</v>
      </c>
      <c r="N65" s="28">
        <v>1</v>
      </c>
      <c r="O65" s="12">
        <f t="shared" si="2"/>
        <v>0.75</v>
      </c>
      <c r="P65" s="25">
        <v>0.25</v>
      </c>
      <c r="Q65" s="25">
        <v>0.25</v>
      </c>
      <c r="R65" s="25">
        <v>0.25</v>
      </c>
      <c r="S65" s="17"/>
      <c r="T65" s="36">
        <f t="shared" si="17"/>
        <v>0.75</v>
      </c>
      <c r="U65" s="56">
        <f t="shared" si="18"/>
        <v>0.75</v>
      </c>
      <c r="V65" s="57">
        <f t="shared" si="19"/>
        <v>0.10500000000000001</v>
      </c>
      <c r="W65" s="18" t="s">
        <v>354</v>
      </c>
      <c r="X65" s="31" t="s">
        <v>426</v>
      </c>
      <c r="Y65" s="31" t="s">
        <v>355</v>
      </c>
      <c r="Z65" s="31" t="s">
        <v>356</v>
      </c>
    </row>
    <row r="66" spans="1:26" s="20" customFormat="1" ht="113.25" customHeight="1">
      <c r="A66" s="10" t="s">
        <v>39</v>
      </c>
      <c r="B66" s="11" t="s">
        <v>46</v>
      </c>
      <c r="C66" s="11" t="s">
        <v>83</v>
      </c>
      <c r="D66" s="11" t="s">
        <v>72</v>
      </c>
      <c r="E66" s="11" t="s">
        <v>78</v>
      </c>
      <c r="F66" s="22">
        <v>0.07</v>
      </c>
      <c r="G66" s="13">
        <v>0.5</v>
      </c>
      <c r="H66" s="13" t="s">
        <v>60</v>
      </c>
      <c r="I66" s="27" t="s">
        <v>87</v>
      </c>
      <c r="J66" s="14">
        <v>4</v>
      </c>
      <c r="K66" s="32">
        <v>1</v>
      </c>
      <c r="L66" s="32">
        <v>1</v>
      </c>
      <c r="M66" s="32">
        <v>1</v>
      </c>
      <c r="N66" s="106">
        <v>1</v>
      </c>
      <c r="O66" s="32">
        <f t="shared" si="2"/>
        <v>3</v>
      </c>
      <c r="P66" s="16">
        <v>1</v>
      </c>
      <c r="Q66" s="16">
        <v>1</v>
      </c>
      <c r="R66" s="16">
        <v>1</v>
      </c>
      <c r="S66" s="17"/>
      <c r="T66" s="36">
        <f t="shared" si="17"/>
        <v>3</v>
      </c>
      <c r="U66" s="56">
        <f t="shared" si="18"/>
        <v>0.75</v>
      </c>
      <c r="V66" s="57">
        <f t="shared" si="19"/>
        <v>0.052500000000000005</v>
      </c>
      <c r="W66" s="18" t="s">
        <v>357</v>
      </c>
      <c r="X66" s="31" t="s">
        <v>427</v>
      </c>
      <c r="Y66" s="18" t="s">
        <v>280</v>
      </c>
      <c r="Z66" s="18" t="s">
        <v>280</v>
      </c>
    </row>
    <row r="67" spans="1:26" s="178" customFormat="1" ht="123.75" customHeight="1">
      <c r="A67" s="162" t="s">
        <v>40</v>
      </c>
      <c r="B67" s="163" t="s">
        <v>46</v>
      </c>
      <c r="C67" s="164" t="s">
        <v>196</v>
      </c>
      <c r="D67" s="163" t="s">
        <v>197</v>
      </c>
      <c r="E67" s="166" t="s">
        <v>198</v>
      </c>
      <c r="F67" s="167">
        <v>0.14285714285714288</v>
      </c>
      <c r="G67" s="168">
        <v>1.02</v>
      </c>
      <c r="H67" s="169" t="s">
        <v>60</v>
      </c>
      <c r="I67" s="200" t="s">
        <v>199</v>
      </c>
      <c r="J67" s="201">
        <v>11</v>
      </c>
      <c r="K67" s="166">
        <v>4</v>
      </c>
      <c r="L67" s="166">
        <v>3</v>
      </c>
      <c r="M67" s="166">
        <v>3</v>
      </c>
      <c r="N67" s="166">
        <v>1</v>
      </c>
      <c r="O67" s="202">
        <f t="shared" si="2"/>
        <v>9</v>
      </c>
      <c r="P67" s="166">
        <v>4</v>
      </c>
      <c r="Q67" s="203">
        <v>3</v>
      </c>
      <c r="R67" s="203">
        <v>2</v>
      </c>
      <c r="S67" s="203"/>
      <c r="T67" s="166">
        <f aca="true" t="shared" si="20" ref="T67:T74">SUBTOTAL(9,P67:S67)</f>
        <v>9</v>
      </c>
      <c r="U67" s="204">
        <f aca="true" t="shared" si="21" ref="U67:U74">T67/J67</f>
        <v>0.8181818181818182</v>
      </c>
      <c r="V67" s="173">
        <f t="shared" si="19"/>
        <v>0.11688311688311691</v>
      </c>
      <c r="W67" s="166" t="s">
        <v>253</v>
      </c>
      <c r="X67" s="165" t="s">
        <v>428</v>
      </c>
      <c r="Y67" s="176" t="s">
        <v>280</v>
      </c>
      <c r="Z67" s="176" t="s">
        <v>280</v>
      </c>
    </row>
    <row r="68" spans="1:26" s="52" customFormat="1" ht="96">
      <c r="A68" s="33" t="s">
        <v>40</v>
      </c>
      <c r="B68" s="45" t="s">
        <v>46</v>
      </c>
      <c r="C68" s="46" t="s">
        <v>196</v>
      </c>
      <c r="D68" s="45" t="s">
        <v>200</v>
      </c>
      <c r="E68" s="36" t="s">
        <v>201</v>
      </c>
      <c r="F68" s="37">
        <v>0.14285714285714288</v>
      </c>
      <c r="G68" s="47">
        <v>1.02</v>
      </c>
      <c r="H68" s="26" t="s">
        <v>202</v>
      </c>
      <c r="I68" s="27" t="s">
        <v>203</v>
      </c>
      <c r="J68" s="63">
        <v>1</v>
      </c>
      <c r="K68" s="26">
        <v>0.25</v>
      </c>
      <c r="L68" s="26">
        <v>0.25</v>
      </c>
      <c r="M68" s="26">
        <v>0.25</v>
      </c>
      <c r="N68" s="26">
        <v>0.25</v>
      </c>
      <c r="O68" s="12">
        <f t="shared" si="2"/>
        <v>0.75</v>
      </c>
      <c r="P68" s="26">
        <v>0.25</v>
      </c>
      <c r="Q68" s="26">
        <v>0.25</v>
      </c>
      <c r="R68" s="26">
        <v>0.25</v>
      </c>
      <c r="S68" s="26"/>
      <c r="T68" s="36">
        <f>SUBTOTAL(9,P68:S68)</f>
        <v>0.75</v>
      </c>
      <c r="U68" s="58">
        <f t="shared" si="21"/>
        <v>0.75</v>
      </c>
      <c r="V68" s="57">
        <f t="shared" si="19"/>
        <v>0.10714285714285715</v>
      </c>
      <c r="W68" s="36" t="s">
        <v>321</v>
      </c>
      <c r="X68" s="35" t="s">
        <v>429</v>
      </c>
      <c r="Y68" s="53" t="s">
        <v>280</v>
      </c>
      <c r="Z68" s="53" t="s">
        <v>280</v>
      </c>
    </row>
    <row r="69" spans="1:26" s="178" customFormat="1" ht="177.75" customHeight="1">
      <c r="A69" s="162" t="s">
        <v>40</v>
      </c>
      <c r="B69" s="163" t="s">
        <v>46</v>
      </c>
      <c r="C69" s="164" t="s">
        <v>196</v>
      </c>
      <c r="D69" s="163" t="s">
        <v>486</v>
      </c>
      <c r="E69" s="166" t="s">
        <v>204</v>
      </c>
      <c r="F69" s="167">
        <v>0.14285714285714288</v>
      </c>
      <c r="G69" s="168">
        <v>1.02</v>
      </c>
      <c r="H69" s="169" t="s">
        <v>50</v>
      </c>
      <c r="I69" s="169" t="s">
        <v>205</v>
      </c>
      <c r="J69" s="179">
        <v>1</v>
      </c>
      <c r="K69" s="169">
        <v>0.25</v>
      </c>
      <c r="L69" s="169">
        <v>0.25</v>
      </c>
      <c r="M69" s="169">
        <v>0.25</v>
      </c>
      <c r="N69" s="169">
        <v>0.25</v>
      </c>
      <c r="O69" s="171">
        <f t="shared" si="2"/>
        <v>0.71</v>
      </c>
      <c r="P69" s="205">
        <v>0.25</v>
      </c>
      <c r="Q69" s="169">
        <v>0.23</v>
      </c>
      <c r="R69" s="169">
        <v>0.23</v>
      </c>
      <c r="S69" s="169"/>
      <c r="T69" s="169">
        <f t="shared" si="20"/>
        <v>0.71</v>
      </c>
      <c r="U69" s="172">
        <f t="shared" si="21"/>
        <v>0.71</v>
      </c>
      <c r="V69" s="173">
        <f t="shared" si="19"/>
        <v>0.10142857142857144</v>
      </c>
      <c r="W69" s="176" t="s">
        <v>256</v>
      </c>
      <c r="X69" s="237" t="s">
        <v>430</v>
      </c>
      <c r="Y69" s="176" t="s">
        <v>280</v>
      </c>
      <c r="Z69" s="176" t="s">
        <v>485</v>
      </c>
    </row>
    <row r="70" spans="1:26" s="178" customFormat="1" ht="87.75" customHeight="1">
      <c r="A70" s="162" t="s">
        <v>40</v>
      </c>
      <c r="B70" s="163" t="s">
        <v>46</v>
      </c>
      <c r="C70" s="164" t="s">
        <v>196</v>
      </c>
      <c r="D70" s="163" t="s">
        <v>206</v>
      </c>
      <c r="E70" s="166" t="s">
        <v>201</v>
      </c>
      <c r="F70" s="167">
        <v>0.14285714285714288</v>
      </c>
      <c r="G70" s="168">
        <v>1.02</v>
      </c>
      <c r="H70" s="169" t="s">
        <v>207</v>
      </c>
      <c r="I70" s="169" t="s">
        <v>208</v>
      </c>
      <c r="J70" s="170">
        <v>4</v>
      </c>
      <c r="K70" s="166">
        <v>0</v>
      </c>
      <c r="L70" s="166">
        <v>4</v>
      </c>
      <c r="M70" s="166">
        <v>0</v>
      </c>
      <c r="N70" s="166">
        <v>0</v>
      </c>
      <c r="O70" s="202">
        <f t="shared" si="2"/>
        <v>0</v>
      </c>
      <c r="P70" s="183">
        <v>0</v>
      </c>
      <c r="Q70" s="183">
        <v>0</v>
      </c>
      <c r="R70" s="183">
        <v>0</v>
      </c>
      <c r="S70" s="183"/>
      <c r="T70" s="166">
        <f t="shared" si="20"/>
        <v>0</v>
      </c>
      <c r="U70" s="172">
        <f t="shared" si="21"/>
        <v>0</v>
      </c>
      <c r="V70" s="173">
        <f t="shared" si="19"/>
        <v>0</v>
      </c>
      <c r="W70" s="176" t="s">
        <v>323</v>
      </c>
      <c r="X70" s="237" t="s">
        <v>431</v>
      </c>
      <c r="Y70" s="176" t="s">
        <v>280</v>
      </c>
      <c r="Z70" s="206" t="s">
        <v>322</v>
      </c>
    </row>
    <row r="71" spans="1:26" s="20" customFormat="1" ht="84">
      <c r="A71" s="10" t="s">
        <v>40</v>
      </c>
      <c r="B71" s="21" t="s">
        <v>46</v>
      </c>
      <c r="C71" s="34" t="s">
        <v>196</v>
      </c>
      <c r="D71" s="108" t="s">
        <v>209</v>
      </c>
      <c r="E71" s="36" t="s">
        <v>201</v>
      </c>
      <c r="F71" s="37">
        <v>0.14285714285714288</v>
      </c>
      <c r="G71" s="38">
        <v>1.02</v>
      </c>
      <c r="H71" s="64" t="s">
        <v>60</v>
      </c>
      <c r="I71" s="64" t="s">
        <v>169</v>
      </c>
      <c r="J71" s="109">
        <v>3</v>
      </c>
      <c r="K71" s="87">
        <v>0</v>
      </c>
      <c r="L71" s="87">
        <v>1</v>
      </c>
      <c r="M71" s="87">
        <v>1</v>
      </c>
      <c r="N71" s="87">
        <v>1</v>
      </c>
      <c r="O71" s="32">
        <f t="shared" si="2"/>
        <v>2</v>
      </c>
      <c r="P71" s="44">
        <v>0</v>
      </c>
      <c r="Q71" s="13">
        <v>1</v>
      </c>
      <c r="R71" s="44">
        <v>1</v>
      </c>
      <c r="S71" s="44"/>
      <c r="T71" s="36">
        <f t="shared" si="20"/>
        <v>2</v>
      </c>
      <c r="U71" s="56">
        <f t="shared" si="21"/>
        <v>0.6666666666666666</v>
      </c>
      <c r="V71" s="57">
        <f t="shared" si="19"/>
        <v>0.09523809523809525</v>
      </c>
      <c r="W71" s="110" t="s">
        <v>311</v>
      </c>
      <c r="X71" s="35" t="s">
        <v>432</v>
      </c>
      <c r="Y71" s="18" t="s">
        <v>280</v>
      </c>
      <c r="Z71" s="18" t="s">
        <v>280</v>
      </c>
    </row>
    <row r="72" spans="1:26" s="20" customFormat="1" ht="72">
      <c r="A72" s="10" t="s">
        <v>40</v>
      </c>
      <c r="B72" s="21" t="s">
        <v>46</v>
      </c>
      <c r="C72" s="34" t="s">
        <v>196</v>
      </c>
      <c r="D72" s="108" t="s">
        <v>170</v>
      </c>
      <c r="E72" s="36" t="s">
        <v>201</v>
      </c>
      <c r="F72" s="37">
        <v>0.14285714285714288</v>
      </c>
      <c r="G72" s="38">
        <v>1.02</v>
      </c>
      <c r="H72" s="64" t="s">
        <v>60</v>
      </c>
      <c r="I72" s="64" t="s">
        <v>171</v>
      </c>
      <c r="J72" s="109">
        <v>4</v>
      </c>
      <c r="K72" s="87">
        <v>1</v>
      </c>
      <c r="L72" s="87">
        <v>1</v>
      </c>
      <c r="M72" s="87">
        <v>1</v>
      </c>
      <c r="N72" s="87">
        <v>1</v>
      </c>
      <c r="O72" s="32">
        <f t="shared" si="2"/>
        <v>3</v>
      </c>
      <c r="P72" s="44">
        <v>1</v>
      </c>
      <c r="Q72" s="13">
        <v>1</v>
      </c>
      <c r="R72" s="13">
        <v>1</v>
      </c>
      <c r="S72" s="44"/>
      <c r="T72" s="36">
        <f t="shared" si="20"/>
        <v>3</v>
      </c>
      <c r="U72" s="56">
        <f t="shared" si="21"/>
        <v>0.75</v>
      </c>
      <c r="V72" s="57">
        <f t="shared" si="19"/>
        <v>0.10714285714285715</v>
      </c>
      <c r="W72" s="50" t="s">
        <v>324</v>
      </c>
      <c r="X72" s="111" t="s">
        <v>433</v>
      </c>
      <c r="Y72" s="18" t="s">
        <v>280</v>
      </c>
      <c r="Z72" s="18" t="s">
        <v>280</v>
      </c>
    </row>
    <row r="73" spans="1:26" s="20" customFormat="1" ht="72">
      <c r="A73" s="10" t="s">
        <v>40</v>
      </c>
      <c r="B73" s="21" t="s">
        <v>46</v>
      </c>
      <c r="C73" s="34" t="s">
        <v>196</v>
      </c>
      <c r="D73" s="108" t="s">
        <v>172</v>
      </c>
      <c r="E73" s="36" t="s">
        <v>201</v>
      </c>
      <c r="F73" s="37">
        <v>0.14285714285714288</v>
      </c>
      <c r="G73" s="38">
        <v>1.02</v>
      </c>
      <c r="H73" s="64" t="s">
        <v>60</v>
      </c>
      <c r="I73" s="64" t="s">
        <v>173</v>
      </c>
      <c r="J73" s="109">
        <v>4</v>
      </c>
      <c r="K73" s="87">
        <v>1</v>
      </c>
      <c r="L73" s="87">
        <v>1</v>
      </c>
      <c r="M73" s="87">
        <v>1</v>
      </c>
      <c r="N73" s="87">
        <v>1</v>
      </c>
      <c r="O73" s="32">
        <f t="shared" si="2"/>
        <v>3</v>
      </c>
      <c r="P73" s="44">
        <v>1</v>
      </c>
      <c r="Q73" s="13">
        <v>1</v>
      </c>
      <c r="R73" s="44">
        <v>1</v>
      </c>
      <c r="S73" s="17"/>
      <c r="T73" s="36">
        <f t="shared" si="20"/>
        <v>3</v>
      </c>
      <c r="U73" s="56">
        <f t="shared" si="21"/>
        <v>0.75</v>
      </c>
      <c r="V73" s="57">
        <f t="shared" si="19"/>
        <v>0.10714285714285715</v>
      </c>
      <c r="W73" s="44" t="s">
        <v>254</v>
      </c>
      <c r="X73" s="111" t="s">
        <v>434</v>
      </c>
      <c r="Y73" s="18" t="s">
        <v>280</v>
      </c>
      <c r="Z73" s="18" t="s">
        <v>280</v>
      </c>
    </row>
    <row r="74" spans="1:26" s="20" customFormat="1" ht="94.5" customHeight="1">
      <c r="A74" s="112" t="s">
        <v>41</v>
      </c>
      <c r="B74" s="45" t="s">
        <v>46</v>
      </c>
      <c r="C74" s="46" t="s">
        <v>47</v>
      </c>
      <c r="D74" s="35" t="s">
        <v>125</v>
      </c>
      <c r="E74" s="36" t="s">
        <v>126</v>
      </c>
      <c r="F74" s="113">
        <v>0.1</v>
      </c>
      <c r="G74" s="47">
        <v>0.71</v>
      </c>
      <c r="H74" s="26" t="s">
        <v>50</v>
      </c>
      <c r="I74" s="114" t="s">
        <v>127</v>
      </c>
      <c r="J74" s="115">
        <v>2</v>
      </c>
      <c r="K74" s="80">
        <v>1</v>
      </c>
      <c r="L74" s="80">
        <v>0</v>
      </c>
      <c r="M74" s="80">
        <v>0</v>
      </c>
      <c r="N74" s="116">
        <v>1</v>
      </c>
      <c r="O74" s="32">
        <f t="shared" si="2"/>
        <v>1</v>
      </c>
      <c r="P74" s="42">
        <v>1</v>
      </c>
      <c r="Q74" s="16">
        <v>0</v>
      </c>
      <c r="R74" s="117">
        <v>0</v>
      </c>
      <c r="S74" s="17"/>
      <c r="T74" s="42">
        <f t="shared" si="20"/>
        <v>1</v>
      </c>
      <c r="U74" s="42">
        <f t="shared" si="21"/>
        <v>0.5</v>
      </c>
      <c r="V74" s="57">
        <f t="shared" si="19"/>
        <v>0.05</v>
      </c>
      <c r="W74" s="18" t="s">
        <v>370</v>
      </c>
      <c r="X74" s="19" t="s">
        <v>435</v>
      </c>
      <c r="Y74" s="18" t="s">
        <v>280</v>
      </c>
      <c r="Z74" s="18" t="s">
        <v>280</v>
      </c>
    </row>
    <row r="75" spans="1:26" s="20" customFormat="1" ht="197.25" customHeight="1">
      <c r="A75" s="112" t="s">
        <v>41</v>
      </c>
      <c r="B75" s="45" t="s">
        <v>46</v>
      </c>
      <c r="C75" s="46" t="s">
        <v>47</v>
      </c>
      <c r="D75" s="35" t="s">
        <v>128</v>
      </c>
      <c r="E75" s="36" t="s">
        <v>126</v>
      </c>
      <c r="F75" s="113">
        <v>0.1</v>
      </c>
      <c r="G75" s="47">
        <v>0.71</v>
      </c>
      <c r="H75" s="26" t="s">
        <v>60</v>
      </c>
      <c r="I75" s="26" t="s">
        <v>129</v>
      </c>
      <c r="J75" s="60">
        <v>2</v>
      </c>
      <c r="K75" s="36">
        <v>1</v>
      </c>
      <c r="L75" s="36">
        <v>0</v>
      </c>
      <c r="M75" s="36">
        <v>1</v>
      </c>
      <c r="N75" s="118">
        <v>0</v>
      </c>
      <c r="O75" s="32">
        <f aca="true" t="shared" si="22" ref="O75:O115">SUM(P75:S75)</f>
        <v>2</v>
      </c>
      <c r="P75" s="42">
        <v>1</v>
      </c>
      <c r="Q75" s="16">
        <v>0</v>
      </c>
      <c r="R75" s="117">
        <v>1</v>
      </c>
      <c r="S75" s="17"/>
      <c r="T75" s="42">
        <f aca="true" t="shared" si="23" ref="T75:T83">SUBTOTAL(9,P75:S75)</f>
        <v>2</v>
      </c>
      <c r="U75" s="124">
        <v>1</v>
      </c>
      <c r="V75" s="57">
        <f aca="true" t="shared" si="24" ref="V75:V83">F75*U75</f>
        <v>0.1</v>
      </c>
      <c r="W75" s="31" t="s">
        <v>371</v>
      </c>
      <c r="X75" s="119" t="s">
        <v>436</v>
      </c>
      <c r="Y75" s="18" t="s">
        <v>280</v>
      </c>
      <c r="Z75" s="18" t="s">
        <v>280</v>
      </c>
    </row>
    <row r="76" spans="1:26" s="20" customFormat="1" ht="96" customHeight="1">
      <c r="A76" s="112" t="s">
        <v>41</v>
      </c>
      <c r="B76" s="45" t="s">
        <v>46</v>
      </c>
      <c r="C76" s="46" t="s">
        <v>47</v>
      </c>
      <c r="D76" s="35" t="s">
        <v>130</v>
      </c>
      <c r="E76" s="36" t="s">
        <v>126</v>
      </c>
      <c r="F76" s="113">
        <v>0.1</v>
      </c>
      <c r="G76" s="47">
        <v>0.71</v>
      </c>
      <c r="H76" s="26" t="s">
        <v>60</v>
      </c>
      <c r="I76" s="26" t="s">
        <v>131</v>
      </c>
      <c r="J76" s="60">
        <v>2</v>
      </c>
      <c r="K76" s="36">
        <v>0</v>
      </c>
      <c r="L76" s="36">
        <v>1</v>
      </c>
      <c r="M76" s="36">
        <v>1</v>
      </c>
      <c r="N76" s="118">
        <v>0</v>
      </c>
      <c r="O76" s="32">
        <f t="shared" si="22"/>
        <v>2</v>
      </c>
      <c r="P76" s="42">
        <v>0</v>
      </c>
      <c r="Q76" s="16">
        <v>1</v>
      </c>
      <c r="R76" s="120">
        <v>1</v>
      </c>
      <c r="S76" s="17"/>
      <c r="T76" s="42">
        <f t="shared" si="23"/>
        <v>2</v>
      </c>
      <c r="U76" s="107">
        <f aca="true" t="shared" si="25" ref="U76:U83">T76/J76</f>
        <v>1</v>
      </c>
      <c r="V76" s="57">
        <f t="shared" si="24"/>
        <v>0.1</v>
      </c>
      <c r="W76" s="50" t="s">
        <v>330</v>
      </c>
      <c r="X76" s="19" t="s">
        <v>437</v>
      </c>
      <c r="Y76" s="18" t="s">
        <v>280</v>
      </c>
      <c r="Z76" s="18" t="s">
        <v>280</v>
      </c>
    </row>
    <row r="77" spans="1:26" s="20" customFormat="1" ht="105.75" customHeight="1">
      <c r="A77" s="112" t="s">
        <v>41</v>
      </c>
      <c r="B77" s="45" t="s">
        <v>46</v>
      </c>
      <c r="C77" s="46" t="s">
        <v>47</v>
      </c>
      <c r="D77" s="35" t="s">
        <v>132</v>
      </c>
      <c r="E77" s="36" t="s">
        <v>126</v>
      </c>
      <c r="F77" s="113">
        <v>0.1</v>
      </c>
      <c r="G77" s="47">
        <v>0.71</v>
      </c>
      <c r="H77" s="26" t="s">
        <v>60</v>
      </c>
      <c r="I77" s="26" t="s">
        <v>133</v>
      </c>
      <c r="J77" s="60">
        <v>2</v>
      </c>
      <c r="K77" s="36">
        <v>0</v>
      </c>
      <c r="L77" s="36">
        <v>1</v>
      </c>
      <c r="M77" s="36">
        <v>1</v>
      </c>
      <c r="N77" s="118">
        <v>0</v>
      </c>
      <c r="O77" s="32">
        <f t="shared" si="22"/>
        <v>2</v>
      </c>
      <c r="P77" s="42">
        <v>0</v>
      </c>
      <c r="Q77" s="16">
        <v>1</v>
      </c>
      <c r="R77" s="120">
        <v>1</v>
      </c>
      <c r="S77" s="17"/>
      <c r="T77" s="42">
        <f t="shared" si="23"/>
        <v>2</v>
      </c>
      <c r="U77" s="107">
        <f t="shared" si="25"/>
        <v>1</v>
      </c>
      <c r="V77" s="57">
        <f t="shared" si="24"/>
        <v>0.1</v>
      </c>
      <c r="W77" s="50" t="s">
        <v>331</v>
      </c>
      <c r="X77" s="19" t="s">
        <v>438</v>
      </c>
      <c r="Y77" s="18" t="s">
        <v>280</v>
      </c>
      <c r="Z77" s="18" t="s">
        <v>280</v>
      </c>
    </row>
    <row r="78" spans="1:26" s="20" customFormat="1" ht="129" customHeight="1">
      <c r="A78" s="112" t="s">
        <v>41</v>
      </c>
      <c r="B78" s="45" t="s">
        <v>46</v>
      </c>
      <c r="C78" s="46" t="s">
        <v>47</v>
      </c>
      <c r="D78" s="35" t="s">
        <v>134</v>
      </c>
      <c r="E78" s="36" t="s">
        <v>126</v>
      </c>
      <c r="F78" s="113">
        <v>0.1</v>
      </c>
      <c r="G78" s="47">
        <v>0.71</v>
      </c>
      <c r="H78" s="26" t="s">
        <v>60</v>
      </c>
      <c r="I78" s="26" t="s">
        <v>135</v>
      </c>
      <c r="J78" s="60">
        <v>2</v>
      </c>
      <c r="K78" s="36">
        <v>0</v>
      </c>
      <c r="L78" s="36">
        <v>0</v>
      </c>
      <c r="M78" s="36">
        <v>1</v>
      </c>
      <c r="N78" s="118">
        <v>1</v>
      </c>
      <c r="O78" s="32">
        <f t="shared" si="22"/>
        <v>1</v>
      </c>
      <c r="P78" s="42">
        <v>0</v>
      </c>
      <c r="Q78" s="16">
        <v>0</v>
      </c>
      <c r="R78" s="120">
        <v>1</v>
      </c>
      <c r="S78" s="17"/>
      <c r="T78" s="42">
        <f t="shared" si="23"/>
        <v>1</v>
      </c>
      <c r="U78" s="107">
        <f t="shared" si="25"/>
        <v>0.5</v>
      </c>
      <c r="V78" s="57">
        <f t="shared" si="24"/>
        <v>0.05</v>
      </c>
      <c r="W78" s="121" t="s">
        <v>372</v>
      </c>
      <c r="X78" s="119" t="s">
        <v>439</v>
      </c>
      <c r="Y78" s="18" t="s">
        <v>280</v>
      </c>
      <c r="Z78" s="18" t="s">
        <v>280</v>
      </c>
    </row>
    <row r="79" spans="1:26" s="52" customFormat="1" ht="129.75" customHeight="1">
      <c r="A79" s="33" t="s">
        <v>41</v>
      </c>
      <c r="B79" s="45" t="s">
        <v>46</v>
      </c>
      <c r="C79" s="46" t="s">
        <v>47</v>
      </c>
      <c r="D79" s="35" t="s">
        <v>136</v>
      </c>
      <c r="E79" s="36" t="s">
        <v>126</v>
      </c>
      <c r="F79" s="113">
        <v>0.1</v>
      </c>
      <c r="G79" s="47">
        <v>0.71</v>
      </c>
      <c r="H79" s="26" t="s">
        <v>60</v>
      </c>
      <c r="I79" s="26" t="s">
        <v>137</v>
      </c>
      <c r="J79" s="60">
        <v>3</v>
      </c>
      <c r="K79" s="16">
        <v>1</v>
      </c>
      <c r="L79" s="16">
        <v>1</v>
      </c>
      <c r="M79" s="16">
        <v>0</v>
      </c>
      <c r="N79" s="122">
        <v>1</v>
      </c>
      <c r="O79" s="32">
        <f t="shared" si="22"/>
        <v>2</v>
      </c>
      <c r="P79" s="16">
        <v>1</v>
      </c>
      <c r="Q79" s="16">
        <v>1</v>
      </c>
      <c r="R79" s="120">
        <v>0</v>
      </c>
      <c r="S79" s="30"/>
      <c r="T79" s="16">
        <f t="shared" si="23"/>
        <v>2</v>
      </c>
      <c r="U79" s="126">
        <f t="shared" si="25"/>
        <v>0.6666666666666666</v>
      </c>
      <c r="V79" s="57">
        <f t="shared" si="24"/>
        <v>0.06666666666666667</v>
      </c>
      <c r="W79" s="13" t="s">
        <v>289</v>
      </c>
      <c r="X79" s="51" t="s">
        <v>440</v>
      </c>
      <c r="Y79" s="18" t="s">
        <v>280</v>
      </c>
      <c r="Z79" s="18" t="s">
        <v>280</v>
      </c>
    </row>
    <row r="80" spans="1:26" s="20" customFormat="1" ht="216.75" customHeight="1">
      <c r="A80" s="112" t="s">
        <v>41</v>
      </c>
      <c r="B80" s="45" t="s">
        <v>46</v>
      </c>
      <c r="C80" s="46" t="s">
        <v>47</v>
      </c>
      <c r="D80" s="35" t="s">
        <v>138</v>
      </c>
      <c r="E80" s="36" t="s">
        <v>126</v>
      </c>
      <c r="F80" s="113">
        <v>0.1</v>
      </c>
      <c r="G80" s="47">
        <v>0.71</v>
      </c>
      <c r="H80" s="26" t="s">
        <v>60</v>
      </c>
      <c r="I80" s="26" t="s">
        <v>139</v>
      </c>
      <c r="J80" s="25">
        <v>1</v>
      </c>
      <c r="K80" s="25">
        <v>0.25</v>
      </c>
      <c r="L80" s="25">
        <v>0.25</v>
      </c>
      <c r="M80" s="25">
        <v>0.25</v>
      </c>
      <c r="N80" s="123">
        <v>0.25</v>
      </c>
      <c r="O80" s="12">
        <f t="shared" si="22"/>
        <v>0.75</v>
      </c>
      <c r="P80" s="123">
        <v>0.25</v>
      </c>
      <c r="Q80" s="25">
        <v>0.25</v>
      </c>
      <c r="R80" s="124">
        <v>0.25</v>
      </c>
      <c r="S80" s="17"/>
      <c r="T80" s="107">
        <f t="shared" si="23"/>
        <v>0.75</v>
      </c>
      <c r="U80" s="107">
        <f t="shared" si="25"/>
        <v>0.75</v>
      </c>
      <c r="V80" s="57">
        <f t="shared" si="24"/>
        <v>0.07500000000000001</v>
      </c>
      <c r="W80" s="44" t="s">
        <v>290</v>
      </c>
      <c r="X80" s="19" t="s">
        <v>441</v>
      </c>
      <c r="Y80" s="18" t="s">
        <v>280</v>
      </c>
      <c r="Z80" s="18" t="s">
        <v>280</v>
      </c>
    </row>
    <row r="81" spans="1:26" s="52" customFormat="1" ht="144">
      <c r="A81" s="33" t="s">
        <v>41</v>
      </c>
      <c r="B81" s="45" t="s">
        <v>46</v>
      </c>
      <c r="C81" s="46" t="s">
        <v>47</v>
      </c>
      <c r="D81" s="35" t="s">
        <v>145</v>
      </c>
      <c r="E81" s="36" t="s">
        <v>126</v>
      </c>
      <c r="F81" s="113">
        <v>0.1</v>
      </c>
      <c r="G81" s="47">
        <v>0.71</v>
      </c>
      <c r="H81" s="26" t="s">
        <v>60</v>
      </c>
      <c r="I81" s="27" t="s">
        <v>91</v>
      </c>
      <c r="J81" s="22">
        <v>1</v>
      </c>
      <c r="K81" s="22">
        <v>0.25</v>
      </c>
      <c r="L81" s="22">
        <v>0.5</v>
      </c>
      <c r="M81" s="22">
        <v>0.75</v>
      </c>
      <c r="N81" s="28">
        <v>1</v>
      </c>
      <c r="O81" s="12">
        <f t="shared" si="22"/>
        <v>0.75</v>
      </c>
      <c r="P81" s="123">
        <v>0.25</v>
      </c>
      <c r="Q81" s="25">
        <v>0.25</v>
      </c>
      <c r="R81" s="125">
        <v>0.25</v>
      </c>
      <c r="S81" s="30"/>
      <c r="T81" s="126">
        <f t="shared" si="23"/>
        <v>0.75</v>
      </c>
      <c r="U81" s="126">
        <f t="shared" si="25"/>
        <v>0.75</v>
      </c>
      <c r="V81" s="57">
        <f t="shared" si="24"/>
        <v>0.07500000000000001</v>
      </c>
      <c r="W81" s="13" t="s">
        <v>332</v>
      </c>
      <c r="X81" s="51" t="s">
        <v>442</v>
      </c>
      <c r="Y81" s="13" t="s">
        <v>295</v>
      </c>
      <c r="Z81" s="127"/>
    </row>
    <row r="82" spans="1:26" s="20" customFormat="1" ht="72">
      <c r="A82" s="112" t="s">
        <v>41</v>
      </c>
      <c r="B82" s="45" t="s">
        <v>46</v>
      </c>
      <c r="C82" s="46" t="s">
        <v>47</v>
      </c>
      <c r="D82" s="35" t="s">
        <v>140</v>
      </c>
      <c r="E82" s="36" t="s">
        <v>126</v>
      </c>
      <c r="F82" s="113">
        <v>0.1</v>
      </c>
      <c r="G82" s="47">
        <v>0.71</v>
      </c>
      <c r="H82" s="26" t="s">
        <v>60</v>
      </c>
      <c r="I82" s="26" t="s">
        <v>141</v>
      </c>
      <c r="J82" s="16">
        <v>2</v>
      </c>
      <c r="K82" s="16">
        <v>0</v>
      </c>
      <c r="L82" s="16">
        <v>1</v>
      </c>
      <c r="M82" s="16">
        <v>0</v>
      </c>
      <c r="N82" s="122">
        <v>1</v>
      </c>
      <c r="O82" s="32">
        <f t="shared" si="22"/>
        <v>1</v>
      </c>
      <c r="P82" s="42">
        <v>0</v>
      </c>
      <c r="Q82" s="16">
        <v>1</v>
      </c>
      <c r="R82" s="117">
        <v>0</v>
      </c>
      <c r="S82" s="17"/>
      <c r="T82" s="42">
        <f t="shared" si="23"/>
        <v>1</v>
      </c>
      <c r="U82" s="107">
        <f t="shared" si="25"/>
        <v>0.5</v>
      </c>
      <c r="V82" s="57">
        <f t="shared" si="24"/>
        <v>0.05</v>
      </c>
      <c r="W82" s="18" t="s">
        <v>333</v>
      </c>
      <c r="X82" s="51" t="s">
        <v>443</v>
      </c>
      <c r="Y82" s="18" t="s">
        <v>280</v>
      </c>
      <c r="Z82" s="17"/>
    </row>
    <row r="83" spans="1:26" s="20" customFormat="1" ht="129.75" customHeight="1">
      <c r="A83" s="112" t="s">
        <v>41</v>
      </c>
      <c r="B83" s="45" t="s">
        <v>46</v>
      </c>
      <c r="C83" s="46" t="s">
        <v>47</v>
      </c>
      <c r="D83" s="35" t="s">
        <v>142</v>
      </c>
      <c r="E83" s="36" t="s">
        <v>143</v>
      </c>
      <c r="F83" s="113">
        <v>0.1</v>
      </c>
      <c r="G83" s="47">
        <v>0.71</v>
      </c>
      <c r="H83" s="26" t="s">
        <v>60</v>
      </c>
      <c r="I83" s="26" t="s">
        <v>144</v>
      </c>
      <c r="J83" s="25">
        <v>1</v>
      </c>
      <c r="K83" s="25">
        <v>0</v>
      </c>
      <c r="L83" s="25">
        <v>0.25</v>
      </c>
      <c r="M83" s="25">
        <v>0.25</v>
      </c>
      <c r="N83" s="123">
        <v>0.5</v>
      </c>
      <c r="O83" s="12">
        <f t="shared" si="22"/>
        <v>0.75</v>
      </c>
      <c r="P83" s="123">
        <v>0.25</v>
      </c>
      <c r="Q83" s="25">
        <v>0.25</v>
      </c>
      <c r="R83" s="128">
        <v>0.25</v>
      </c>
      <c r="S83" s="17"/>
      <c r="T83" s="42">
        <f t="shared" si="23"/>
        <v>0.75</v>
      </c>
      <c r="U83" s="107">
        <f t="shared" si="25"/>
        <v>0.75</v>
      </c>
      <c r="V83" s="57">
        <f t="shared" si="24"/>
        <v>0.07500000000000001</v>
      </c>
      <c r="W83" s="121" t="s">
        <v>373</v>
      </c>
      <c r="X83" s="19" t="s">
        <v>444</v>
      </c>
      <c r="Y83" s="18" t="s">
        <v>280</v>
      </c>
      <c r="Z83" s="129" t="s">
        <v>294</v>
      </c>
    </row>
    <row r="84" spans="1:26" s="20" customFormat="1" ht="108">
      <c r="A84" s="130" t="s">
        <v>42</v>
      </c>
      <c r="B84" s="21" t="s">
        <v>46</v>
      </c>
      <c r="C84" s="34" t="s">
        <v>146</v>
      </c>
      <c r="D84" s="45" t="s">
        <v>147</v>
      </c>
      <c r="E84" s="40" t="s">
        <v>148</v>
      </c>
      <c r="F84" s="64">
        <v>0.07692307692307693</v>
      </c>
      <c r="G84" s="38">
        <v>0.54</v>
      </c>
      <c r="H84" s="64" t="s">
        <v>60</v>
      </c>
      <c r="I84" s="64" t="s">
        <v>149</v>
      </c>
      <c r="J84" s="109">
        <v>14</v>
      </c>
      <c r="K84" s="87">
        <v>3</v>
      </c>
      <c r="L84" s="87">
        <v>4</v>
      </c>
      <c r="M84" s="87">
        <v>3</v>
      </c>
      <c r="N84" s="87">
        <v>4</v>
      </c>
      <c r="O84" s="32">
        <f t="shared" si="22"/>
        <v>10</v>
      </c>
      <c r="P84" s="131">
        <v>3</v>
      </c>
      <c r="Q84" s="131">
        <v>4</v>
      </c>
      <c r="R84" s="131">
        <v>3</v>
      </c>
      <c r="S84" s="131"/>
      <c r="T84" s="42">
        <f>SUBTOTAL(9,P84:S84)</f>
        <v>10</v>
      </c>
      <c r="U84" s="107">
        <f aca="true" t="shared" si="26" ref="U84:U98">T84/J84</f>
        <v>0.7142857142857143</v>
      </c>
      <c r="V84" s="57">
        <f aca="true" t="shared" si="27" ref="V84:V115">F84*U84</f>
        <v>0.05494505494505495</v>
      </c>
      <c r="W84" s="18" t="s">
        <v>260</v>
      </c>
      <c r="X84" s="19" t="s">
        <v>445</v>
      </c>
      <c r="Y84" s="18" t="s">
        <v>280</v>
      </c>
      <c r="Z84" s="18" t="s">
        <v>280</v>
      </c>
    </row>
    <row r="85" spans="1:26" s="20" customFormat="1" ht="96">
      <c r="A85" s="130" t="s">
        <v>42</v>
      </c>
      <c r="B85" s="21" t="s">
        <v>46</v>
      </c>
      <c r="C85" s="34" t="s">
        <v>146</v>
      </c>
      <c r="D85" s="45" t="s">
        <v>150</v>
      </c>
      <c r="E85" s="40" t="s">
        <v>151</v>
      </c>
      <c r="F85" s="64">
        <v>0.07692307692307693</v>
      </c>
      <c r="G85" s="38">
        <v>0.55</v>
      </c>
      <c r="H85" s="64" t="s">
        <v>112</v>
      </c>
      <c r="I85" s="64" t="s">
        <v>152</v>
      </c>
      <c r="J85" s="92">
        <v>1</v>
      </c>
      <c r="K85" s="132">
        <v>0.3</v>
      </c>
      <c r="L85" s="132">
        <v>0.3</v>
      </c>
      <c r="M85" s="132">
        <v>0.3</v>
      </c>
      <c r="N85" s="132">
        <v>0.1</v>
      </c>
      <c r="O85" s="12">
        <f t="shared" si="22"/>
        <v>0.8999999999999999</v>
      </c>
      <c r="P85" s="132">
        <v>0.3</v>
      </c>
      <c r="Q85" s="132">
        <v>0.3</v>
      </c>
      <c r="R85" s="132">
        <v>0.3</v>
      </c>
      <c r="S85" s="132"/>
      <c r="T85" s="107">
        <f aca="true" t="shared" si="28" ref="T85:T104">SUBTOTAL(9,P85:S85)</f>
        <v>0.8999999999999999</v>
      </c>
      <c r="U85" s="107">
        <f t="shared" si="26"/>
        <v>0.8999999999999999</v>
      </c>
      <c r="V85" s="57">
        <f t="shared" si="27"/>
        <v>0.06923076923076923</v>
      </c>
      <c r="W85" s="158" t="s">
        <v>307</v>
      </c>
      <c r="X85" s="19" t="s">
        <v>446</v>
      </c>
      <c r="Y85" s="18" t="s">
        <v>280</v>
      </c>
      <c r="Z85" s="18" t="s">
        <v>280</v>
      </c>
    </row>
    <row r="86" spans="1:26" s="20" customFormat="1" ht="96">
      <c r="A86" s="130" t="s">
        <v>42</v>
      </c>
      <c r="B86" s="21" t="s">
        <v>46</v>
      </c>
      <c r="C86" s="34" t="s">
        <v>146</v>
      </c>
      <c r="D86" s="85" t="s">
        <v>153</v>
      </c>
      <c r="E86" s="40" t="s">
        <v>154</v>
      </c>
      <c r="F86" s="64">
        <v>0.07692307692307693</v>
      </c>
      <c r="G86" s="38">
        <v>0.55</v>
      </c>
      <c r="H86" s="64" t="s">
        <v>112</v>
      </c>
      <c r="I86" s="64" t="s">
        <v>155</v>
      </c>
      <c r="J86" s="92">
        <v>1</v>
      </c>
      <c r="K86" s="132">
        <v>0.25</v>
      </c>
      <c r="L86" s="132">
        <v>0.25</v>
      </c>
      <c r="M86" s="132">
        <v>0.25</v>
      </c>
      <c r="N86" s="132">
        <v>0.25</v>
      </c>
      <c r="O86" s="12">
        <f t="shared" si="22"/>
        <v>0.75</v>
      </c>
      <c r="P86" s="126">
        <v>0.25</v>
      </c>
      <c r="Q86" s="132">
        <v>0.25</v>
      </c>
      <c r="R86" s="132">
        <v>0.25</v>
      </c>
      <c r="S86" s="132"/>
      <c r="T86" s="107">
        <f t="shared" si="28"/>
        <v>0.75</v>
      </c>
      <c r="U86" s="107">
        <f t="shared" si="26"/>
        <v>0.75</v>
      </c>
      <c r="V86" s="57">
        <f t="shared" si="27"/>
        <v>0.057692307692307696</v>
      </c>
      <c r="W86" s="53" t="s">
        <v>308</v>
      </c>
      <c r="X86" s="51" t="s">
        <v>447</v>
      </c>
      <c r="Y86" s="53" t="s">
        <v>257</v>
      </c>
      <c r="Z86" s="18" t="s">
        <v>280</v>
      </c>
    </row>
    <row r="87" spans="1:26" s="178" customFormat="1" ht="128.25" customHeight="1">
      <c r="A87" s="207" t="s">
        <v>42</v>
      </c>
      <c r="B87" s="163" t="s">
        <v>46</v>
      </c>
      <c r="C87" s="164" t="s">
        <v>146</v>
      </c>
      <c r="D87" s="163" t="s">
        <v>156</v>
      </c>
      <c r="E87" s="166" t="s">
        <v>151</v>
      </c>
      <c r="F87" s="167">
        <v>0.07692307692307693</v>
      </c>
      <c r="G87" s="168">
        <v>0.55</v>
      </c>
      <c r="H87" s="169" t="s">
        <v>112</v>
      </c>
      <c r="I87" s="169" t="s">
        <v>157</v>
      </c>
      <c r="J87" s="208">
        <v>4</v>
      </c>
      <c r="K87" s="209">
        <v>0.3</v>
      </c>
      <c r="L87" s="209">
        <v>0.3</v>
      </c>
      <c r="M87" s="209">
        <v>0.3</v>
      </c>
      <c r="N87" s="209">
        <v>0.1</v>
      </c>
      <c r="O87" s="171">
        <f t="shared" si="22"/>
        <v>0.75</v>
      </c>
      <c r="P87" s="209">
        <v>0.3</v>
      </c>
      <c r="Q87" s="209">
        <v>0.2</v>
      </c>
      <c r="R87" s="209">
        <v>0.25</v>
      </c>
      <c r="S87" s="209"/>
      <c r="T87" s="205">
        <f t="shared" si="28"/>
        <v>0.75</v>
      </c>
      <c r="U87" s="205">
        <f t="shared" si="26"/>
        <v>0.1875</v>
      </c>
      <c r="V87" s="204">
        <f t="shared" si="27"/>
        <v>0.014423076923076924</v>
      </c>
      <c r="W87" s="176" t="s">
        <v>309</v>
      </c>
      <c r="X87" s="175" t="s">
        <v>448</v>
      </c>
      <c r="Y87" s="210" t="s">
        <v>484</v>
      </c>
      <c r="Z87" s="176" t="s">
        <v>280</v>
      </c>
    </row>
    <row r="88" spans="1:26" s="20" customFormat="1" ht="84">
      <c r="A88" s="130" t="s">
        <v>42</v>
      </c>
      <c r="B88" s="21" t="s">
        <v>46</v>
      </c>
      <c r="C88" s="34" t="s">
        <v>146</v>
      </c>
      <c r="D88" s="102" t="s">
        <v>158</v>
      </c>
      <c r="E88" s="40" t="s">
        <v>151</v>
      </c>
      <c r="F88" s="98">
        <v>0.07692307692307693</v>
      </c>
      <c r="G88" s="38">
        <v>0.55</v>
      </c>
      <c r="H88" s="64" t="s">
        <v>60</v>
      </c>
      <c r="I88" s="64" t="s">
        <v>159</v>
      </c>
      <c r="J88" s="109">
        <v>1</v>
      </c>
      <c r="K88" s="132">
        <v>1</v>
      </c>
      <c r="L88" s="132">
        <v>0</v>
      </c>
      <c r="M88" s="132">
        <v>0</v>
      </c>
      <c r="N88" s="132">
        <v>0</v>
      </c>
      <c r="O88" s="12">
        <f t="shared" si="22"/>
        <v>1</v>
      </c>
      <c r="P88" s="132">
        <v>1</v>
      </c>
      <c r="Q88" s="132">
        <v>0</v>
      </c>
      <c r="R88" s="132">
        <v>0</v>
      </c>
      <c r="S88" s="132"/>
      <c r="T88" s="107">
        <f t="shared" si="28"/>
        <v>1</v>
      </c>
      <c r="U88" s="107">
        <f t="shared" si="26"/>
        <v>1</v>
      </c>
      <c r="V88" s="58">
        <f t="shared" si="27"/>
        <v>0.07692307692307693</v>
      </c>
      <c r="W88" s="18" t="s">
        <v>261</v>
      </c>
      <c r="X88" s="19" t="s">
        <v>449</v>
      </c>
      <c r="Y88" s="18" t="s">
        <v>280</v>
      </c>
      <c r="Z88" s="18" t="s">
        <v>280</v>
      </c>
    </row>
    <row r="89" spans="1:26" s="20" customFormat="1" ht="84">
      <c r="A89" s="130" t="s">
        <v>42</v>
      </c>
      <c r="B89" s="21" t="s">
        <v>46</v>
      </c>
      <c r="C89" s="34" t="s">
        <v>146</v>
      </c>
      <c r="D89" s="45" t="s">
        <v>160</v>
      </c>
      <c r="E89" s="40" t="s">
        <v>151</v>
      </c>
      <c r="F89" s="64">
        <v>0.07692307692307693</v>
      </c>
      <c r="G89" s="38">
        <v>0.55</v>
      </c>
      <c r="H89" s="64" t="s">
        <v>112</v>
      </c>
      <c r="I89" s="64" t="s">
        <v>161</v>
      </c>
      <c r="J89" s="109">
        <v>1</v>
      </c>
      <c r="K89" s="132">
        <v>0.5</v>
      </c>
      <c r="L89" s="132">
        <v>0.5</v>
      </c>
      <c r="M89" s="132">
        <v>0</v>
      </c>
      <c r="N89" s="132">
        <v>0</v>
      </c>
      <c r="O89" s="12">
        <f t="shared" si="22"/>
        <v>1</v>
      </c>
      <c r="P89" s="132">
        <v>0.5</v>
      </c>
      <c r="Q89" s="132">
        <v>0.5</v>
      </c>
      <c r="R89" s="132">
        <v>0</v>
      </c>
      <c r="S89" s="132"/>
      <c r="T89" s="107">
        <f t="shared" si="28"/>
        <v>1</v>
      </c>
      <c r="U89" s="107">
        <f t="shared" si="26"/>
        <v>1</v>
      </c>
      <c r="V89" s="154">
        <f t="shared" si="27"/>
        <v>0.07692307692307693</v>
      </c>
      <c r="W89" s="133" t="s">
        <v>262</v>
      </c>
      <c r="X89" s="19" t="s">
        <v>450</v>
      </c>
      <c r="Y89" s="18" t="s">
        <v>280</v>
      </c>
      <c r="Z89" s="18" t="s">
        <v>280</v>
      </c>
    </row>
    <row r="90" spans="1:26" s="52" customFormat="1" ht="147" customHeight="1">
      <c r="A90" s="33" t="s">
        <v>42</v>
      </c>
      <c r="B90" s="45" t="s">
        <v>46</v>
      </c>
      <c r="C90" s="46" t="s">
        <v>146</v>
      </c>
      <c r="D90" s="45" t="s">
        <v>162</v>
      </c>
      <c r="E90" s="36" t="s">
        <v>163</v>
      </c>
      <c r="F90" s="26">
        <v>0.07692307692307693</v>
      </c>
      <c r="G90" s="47">
        <v>0.55</v>
      </c>
      <c r="H90" s="26" t="s">
        <v>112</v>
      </c>
      <c r="I90" s="26" t="s">
        <v>161</v>
      </c>
      <c r="J90" s="86">
        <v>5</v>
      </c>
      <c r="K90" s="132">
        <v>0</v>
      </c>
      <c r="L90" s="132">
        <v>1</v>
      </c>
      <c r="M90" s="132">
        <v>0</v>
      </c>
      <c r="N90" s="132">
        <v>0</v>
      </c>
      <c r="O90" s="12">
        <f t="shared" si="22"/>
        <v>1</v>
      </c>
      <c r="P90" s="126">
        <v>0</v>
      </c>
      <c r="Q90" s="132">
        <v>0.3</v>
      </c>
      <c r="R90" s="132">
        <v>0.7</v>
      </c>
      <c r="S90" s="132"/>
      <c r="T90" s="134">
        <f t="shared" si="28"/>
        <v>1</v>
      </c>
      <c r="U90" s="126">
        <f t="shared" si="26"/>
        <v>0.2</v>
      </c>
      <c r="V90" s="154">
        <f t="shared" si="27"/>
        <v>0.015384615384615385</v>
      </c>
      <c r="W90" s="53" t="s">
        <v>329</v>
      </c>
      <c r="X90" s="51" t="s">
        <v>451</v>
      </c>
      <c r="Y90" s="53" t="s">
        <v>280</v>
      </c>
      <c r="Z90" s="18" t="s">
        <v>280</v>
      </c>
    </row>
    <row r="91" spans="1:26" s="20" customFormat="1" ht="96">
      <c r="A91" s="130" t="s">
        <v>42</v>
      </c>
      <c r="B91" s="21" t="s">
        <v>46</v>
      </c>
      <c r="C91" s="34" t="s">
        <v>146</v>
      </c>
      <c r="D91" s="85" t="s">
        <v>164</v>
      </c>
      <c r="E91" s="40" t="s">
        <v>151</v>
      </c>
      <c r="F91" s="64">
        <v>0.07692307692307693</v>
      </c>
      <c r="G91" s="38">
        <v>0.55</v>
      </c>
      <c r="H91" s="64" t="s">
        <v>60</v>
      </c>
      <c r="I91" s="64" t="s">
        <v>165</v>
      </c>
      <c r="J91" s="109">
        <v>1</v>
      </c>
      <c r="K91" s="132">
        <v>1</v>
      </c>
      <c r="L91" s="132">
        <v>0</v>
      </c>
      <c r="M91" s="132">
        <v>0</v>
      </c>
      <c r="N91" s="132">
        <v>0</v>
      </c>
      <c r="O91" s="12">
        <f t="shared" si="22"/>
        <v>1</v>
      </c>
      <c r="P91" s="132">
        <v>1</v>
      </c>
      <c r="Q91" s="132">
        <v>0</v>
      </c>
      <c r="R91" s="132">
        <v>0</v>
      </c>
      <c r="S91" s="132"/>
      <c r="T91" s="135">
        <f t="shared" si="28"/>
        <v>1</v>
      </c>
      <c r="U91" s="107">
        <f t="shared" si="26"/>
        <v>1</v>
      </c>
      <c r="V91" s="154">
        <f t="shared" si="27"/>
        <v>0.07692307692307693</v>
      </c>
      <c r="W91" s="18" t="s">
        <v>263</v>
      </c>
      <c r="X91" s="136" t="s">
        <v>452</v>
      </c>
      <c r="Y91" s="18" t="s">
        <v>280</v>
      </c>
      <c r="Z91" s="18" t="s">
        <v>280</v>
      </c>
    </row>
    <row r="92" spans="1:26" s="52" customFormat="1" ht="126" customHeight="1">
      <c r="A92" s="33" t="s">
        <v>42</v>
      </c>
      <c r="B92" s="45" t="s">
        <v>46</v>
      </c>
      <c r="C92" s="46" t="s">
        <v>146</v>
      </c>
      <c r="D92" s="85" t="s">
        <v>166</v>
      </c>
      <c r="E92" s="36" t="s">
        <v>151</v>
      </c>
      <c r="F92" s="26">
        <v>0.07692307692307693</v>
      </c>
      <c r="G92" s="47">
        <v>0.55</v>
      </c>
      <c r="H92" s="26" t="s">
        <v>60</v>
      </c>
      <c r="I92" s="26" t="s">
        <v>167</v>
      </c>
      <c r="J92" s="86">
        <v>3</v>
      </c>
      <c r="K92" s="87">
        <v>0</v>
      </c>
      <c r="L92" s="87">
        <v>1</v>
      </c>
      <c r="M92" s="87">
        <v>1</v>
      </c>
      <c r="N92" s="87">
        <v>1</v>
      </c>
      <c r="O92" s="137">
        <f t="shared" si="22"/>
        <v>2</v>
      </c>
      <c r="P92" s="16">
        <v>0</v>
      </c>
      <c r="Q92" s="87">
        <v>1</v>
      </c>
      <c r="R92" s="87">
        <v>1</v>
      </c>
      <c r="S92" s="132"/>
      <c r="T92" s="138">
        <f t="shared" si="28"/>
        <v>2</v>
      </c>
      <c r="U92" s="126">
        <f t="shared" si="26"/>
        <v>0.6666666666666666</v>
      </c>
      <c r="V92" s="154">
        <f t="shared" si="27"/>
        <v>0.05128205128205128</v>
      </c>
      <c r="W92" s="159" t="s">
        <v>310</v>
      </c>
      <c r="X92" s="51" t="s">
        <v>453</v>
      </c>
      <c r="Y92" s="53" t="s">
        <v>280</v>
      </c>
      <c r="Z92" s="53" t="s">
        <v>280</v>
      </c>
    </row>
    <row r="93" spans="1:26" s="20" customFormat="1" ht="140.25" customHeight="1">
      <c r="A93" s="130" t="s">
        <v>42</v>
      </c>
      <c r="B93" s="21" t="s">
        <v>46</v>
      </c>
      <c r="C93" s="34" t="s">
        <v>146</v>
      </c>
      <c r="D93" s="85" t="s">
        <v>194</v>
      </c>
      <c r="E93" s="40" t="s">
        <v>151</v>
      </c>
      <c r="F93" s="64">
        <v>0.07692307692307693</v>
      </c>
      <c r="G93" s="38">
        <v>0.55</v>
      </c>
      <c r="H93" s="64" t="s">
        <v>60</v>
      </c>
      <c r="I93" s="64" t="s">
        <v>169</v>
      </c>
      <c r="J93" s="109">
        <v>3</v>
      </c>
      <c r="K93" s="87">
        <v>0</v>
      </c>
      <c r="L93" s="87">
        <v>1</v>
      </c>
      <c r="M93" s="87">
        <v>1</v>
      </c>
      <c r="N93" s="87">
        <v>1</v>
      </c>
      <c r="O93" s="32">
        <f t="shared" si="22"/>
        <v>2</v>
      </c>
      <c r="P93" s="16">
        <v>0</v>
      </c>
      <c r="Q93" s="16">
        <v>1</v>
      </c>
      <c r="R93" s="16">
        <v>1</v>
      </c>
      <c r="S93" s="132"/>
      <c r="T93" s="139">
        <f t="shared" si="28"/>
        <v>2</v>
      </c>
      <c r="U93" s="107">
        <f t="shared" si="26"/>
        <v>0.6666666666666666</v>
      </c>
      <c r="V93" s="154">
        <f t="shared" si="27"/>
        <v>0.05128205128205128</v>
      </c>
      <c r="W93" s="159" t="s">
        <v>311</v>
      </c>
      <c r="X93" s="19" t="s">
        <v>454</v>
      </c>
      <c r="Y93" s="18" t="s">
        <v>280</v>
      </c>
      <c r="Z93" s="18" t="s">
        <v>280</v>
      </c>
    </row>
    <row r="94" spans="1:26" s="20" customFormat="1" ht="72">
      <c r="A94" s="130" t="s">
        <v>42</v>
      </c>
      <c r="B94" s="21" t="s">
        <v>46</v>
      </c>
      <c r="C94" s="34" t="s">
        <v>146</v>
      </c>
      <c r="D94" s="85" t="s">
        <v>170</v>
      </c>
      <c r="E94" s="40" t="s">
        <v>151</v>
      </c>
      <c r="F94" s="64">
        <v>0.07692307692307693</v>
      </c>
      <c r="G94" s="38">
        <v>0.55</v>
      </c>
      <c r="H94" s="64" t="s">
        <v>60</v>
      </c>
      <c r="I94" s="64" t="s">
        <v>171</v>
      </c>
      <c r="J94" s="109">
        <v>4</v>
      </c>
      <c r="K94" s="87">
        <v>1</v>
      </c>
      <c r="L94" s="87">
        <v>1</v>
      </c>
      <c r="M94" s="87">
        <v>1</v>
      </c>
      <c r="N94" s="87">
        <v>1</v>
      </c>
      <c r="O94" s="32">
        <f t="shared" si="22"/>
        <v>3</v>
      </c>
      <c r="P94" s="87">
        <v>1</v>
      </c>
      <c r="Q94" s="87">
        <v>1</v>
      </c>
      <c r="R94" s="87">
        <v>1</v>
      </c>
      <c r="S94" s="87"/>
      <c r="T94" s="139">
        <f t="shared" si="28"/>
        <v>3</v>
      </c>
      <c r="U94" s="107">
        <f t="shared" si="26"/>
        <v>0.75</v>
      </c>
      <c r="V94" s="57">
        <f t="shared" si="27"/>
        <v>0.057692307692307696</v>
      </c>
      <c r="W94" s="18" t="s">
        <v>265</v>
      </c>
      <c r="X94" s="19" t="s">
        <v>455</v>
      </c>
      <c r="Y94" s="18" t="s">
        <v>280</v>
      </c>
      <c r="Z94" s="18" t="s">
        <v>280</v>
      </c>
    </row>
    <row r="95" spans="1:26" s="20" customFormat="1" ht="225" customHeight="1">
      <c r="A95" s="130" t="s">
        <v>42</v>
      </c>
      <c r="B95" s="21" t="s">
        <v>46</v>
      </c>
      <c r="C95" s="34" t="s">
        <v>146</v>
      </c>
      <c r="D95" s="85" t="s">
        <v>172</v>
      </c>
      <c r="E95" s="40" t="s">
        <v>151</v>
      </c>
      <c r="F95" s="64">
        <v>0.07692307692307693</v>
      </c>
      <c r="G95" s="38">
        <v>0.55</v>
      </c>
      <c r="H95" s="64" t="s">
        <v>60</v>
      </c>
      <c r="I95" s="64" t="s">
        <v>173</v>
      </c>
      <c r="J95" s="109">
        <v>4</v>
      </c>
      <c r="K95" s="87">
        <v>1</v>
      </c>
      <c r="L95" s="87">
        <v>1</v>
      </c>
      <c r="M95" s="87">
        <v>1</v>
      </c>
      <c r="N95" s="87">
        <v>1</v>
      </c>
      <c r="O95" s="32">
        <f t="shared" si="22"/>
        <v>3</v>
      </c>
      <c r="P95" s="87">
        <v>1</v>
      </c>
      <c r="Q95" s="87">
        <v>1</v>
      </c>
      <c r="R95" s="87">
        <v>1</v>
      </c>
      <c r="S95" s="87"/>
      <c r="T95" s="139">
        <f t="shared" si="28"/>
        <v>3</v>
      </c>
      <c r="U95" s="107">
        <f t="shared" si="26"/>
        <v>0.75</v>
      </c>
      <c r="V95" s="57">
        <f t="shared" si="27"/>
        <v>0.057692307692307696</v>
      </c>
      <c r="W95" s="53" t="s">
        <v>312</v>
      </c>
      <c r="X95" s="51" t="s">
        <v>456</v>
      </c>
      <c r="Y95" s="18" t="s">
        <v>280</v>
      </c>
      <c r="Z95" s="18" t="s">
        <v>280</v>
      </c>
    </row>
    <row r="96" spans="1:26" s="52" customFormat="1" ht="129" customHeight="1">
      <c r="A96" s="33" t="s">
        <v>42</v>
      </c>
      <c r="B96" s="45" t="s">
        <v>46</v>
      </c>
      <c r="C96" s="46" t="s">
        <v>146</v>
      </c>
      <c r="D96" s="35" t="s">
        <v>174</v>
      </c>
      <c r="E96" s="36" t="s">
        <v>151</v>
      </c>
      <c r="F96" s="26">
        <v>0.07692307692307693</v>
      </c>
      <c r="G96" s="47">
        <v>0.55</v>
      </c>
      <c r="H96" s="26" t="s">
        <v>60</v>
      </c>
      <c r="I96" s="27" t="s">
        <v>91</v>
      </c>
      <c r="J96" s="103">
        <v>1</v>
      </c>
      <c r="K96" s="103">
        <v>0.25</v>
      </c>
      <c r="L96" s="103">
        <v>0.5</v>
      </c>
      <c r="M96" s="103">
        <v>0.75</v>
      </c>
      <c r="N96" s="28">
        <v>1</v>
      </c>
      <c r="O96" s="12">
        <f t="shared" si="22"/>
        <v>0.75</v>
      </c>
      <c r="P96" s="126">
        <v>0.25</v>
      </c>
      <c r="Q96" s="132">
        <v>0.25</v>
      </c>
      <c r="R96" s="132">
        <v>0.25</v>
      </c>
      <c r="S96" s="132"/>
      <c r="T96" s="134">
        <f t="shared" si="28"/>
        <v>0.75</v>
      </c>
      <c r="U96" s="126">
        <f t="shared" si="26"/>
        <v>0.75</v>
      </c>
      <c r="V96" s="57">
        <f t="shared" si="27"/>
        <v>0.057692307692307696</v>
      </c>
      <c r="W96" s="97" t="s">
        <v>266</v>
      </c>
      <c r="X96" s="51" t="s">
        <v>457</v>
      </c>
      <c r="Y96" s="97" t="s">
        <v>313</v>
      </c>
      <c r="Z96" s="97" t="s">
        <v>280</v>
      </c>
    </row>
    <row r="97" spans="1:26" s="178" customFormat="1" ht="132">
      <c r="A97" s="162" t="s">
        <v>43</v>
      </c>
      <c r="B97" s="163" t="s">
        <v>46</v>
      </c>
      <c r="C97" s="164" t="s">
        <v>47</v>
      </c>
      <c r="D97" s="163" t="s">
        <v>227</v>
      </c>
      <c r="E97" s="166" t="s">
        <v>277</v>
      </c>
      <c r="F97" s="167">
        <v>0.08333333333333334</v>
      </c>
      <c r="G97" s="168">
        <v>0.6</v>
      </c>
      <c r="H97" s="169" t="s">
        <v>60</v>
      </c>
      <c r="I97" s="200" t="s">
        <v>228</v>
      </c>
      <c r="J97" s="212">
        <v>12</v>
      </c>
      <c r="K97" s="212">
        <v>3</v>
      </c>
      <c r="L97" s="212">
        <v>3</v>
      </c>
      <c r="M97" s="212">
        <v>3</v>
      </c>
      <c r="N97" s="212">
        <v>3</v>
      </c>
      <c r="O97" s="202">
        <f t="shared" si="22"/>
        <v>6</v>
      </c>
      <c r="P97" s="166">
        <v>2</v>
      </c>
      <c r="Q97" s="213">
        <v>3</v>
      </c>
      <c r="R97" s="166">
        <v>1</v>
      </c>
      <c r="S97" s="166"/>
      <c r="T97" s="214">
        <f t="shared" si="28"/>
        <v>6</v>
      </c>
      <c r="U97" s="205">
        <f t="shared" si="26"/>
        <v>0.5</v>
      </c>
      <c r="V97" s="173">
        <f t="shared" si="27"/>
        <v>0.04166666666666667</v>
      </c>
      <c r="W97" s="166" t="s">
        <v>258</v>
      </c>
      <c r="X97" s="165" t="s">
        <v>458</v>
      </c>
      <c r="Y97" s="166" t="s">
        <v>368</v>
      </c>
      <c r="Z97" s="215"/>
    </row>
    <row r="98" spans="1:26" s="178" customFormat="1" ht="161.25" customHeight="1">
      <c r="A98" s="207" t="s">
        <v>43</v>
      </c>
      <c r="B98" s="163" t="s">
        <v>46</v>
      </c>
      <c r="C98" s="164" t="s">
        <v>47</v>
      </c>
      <c r="D98" s="163" t="s">
        <v>229</v>
      </c>
      <c r="E98" s="166" t="s">
        <v>230</v>
      </c>
      <c r="F98" s="167">
        <v>0.08333333333333334</v>
      </c>
      <c r="G98" s="168">
        <v>0.6</v>
      </c>
      <c r="H98" s="169" t="s">
        <v>60</v>
      </c>
      <c r="I98" s="200" t="s">
        <v>231</v>
      </c>
      <c r="J98" s="216">
        <v>12</v>
      </c>
      <c r="K98" s="212">
        <v>3</v>
      </c>
      <c r="L98" s="212">
        <v>3</v>
      </c>
      <c r="M98" s="212">
        <v>3</v>
      </c>
      <c r="N98" s="212">
        <v>3</v>
      </c>
      <c r="O98" s="202">
        <f t="shared" si="22"/>
        <v>7</v>
      </c>
      <c r="P98" s="166">
        <v>3</v>
      </c>
      <c r="Q98" s="166">
        <v>3</v>
      </c>
      <c r="R98" s="166">
        <v>1</v>
      </c>
      <c r="S98" s="166"/>
      <c r="T98" s="214">
        <f t="shared" si="28"/>
        <v>7</v>
      </c>
      <c r="U98" s="205">
        <f t="shared" si="26"/>
        <v>0.5833333333333334</v>
      </c>
      <c r="V98" s="173">
        <f t="shared" si="27"/>
        <v>0.04861111111111112</v>
      </c>
      <c r="W98" s="217" t="s">
        <v>267</v>
      </c>
      <c r="X98" s="165" t="s">
        <v>459</v>
      </c>
      <c r="Y98" s="166" t="s">
        <v>368</v>
      </c>
      <c r="Z98" s="176" t="s">
        <v>280</v>
      </c>
    </row>
    <row r="99" spans="1:26" s="20" customFormat="1" ht="151.5" customHeight="1">
      <c r="A99" s="130" t="s">
        <v>43</v>
      </c>
      <c r="B99" s="21" t="s">
        <v>46</v>
      </c>
      <c r="C99" s="34" t="s">
        <v>47</v>
      </c>
      <c r="D99" s="21" t="s">
        <v>232</v>
      </c>
      <c r="E99" s="40" t="s">
        <v>230</v>
      </c>
      <c r="F99" s="98">
        <v>0.08333333333333334</v>
      </c>
      <c r="G99" s="38">
        <v>0.6</v>
      </c>
      <c r="H99" s="64" t="s">
        <v>60</v>
      </c>
      <c r="I99" s="96" t="s">
        <v>233</v>
      </c>
      <c r="J99" s="140">
        <v>4</v>
      </c>
      <c r="K99" s="141">
        <v>1</v>
      </c>
      <c r="L99" s="141">
        <v>1</v>
      </c>
      <c r="M99" s="141">
        <v>1</v>
      </c>
      <c r="N99" s="141">
        <v>1</v>
      </c>
      <c r="O99" s="32">
        <f t="shared" si="22"/>
        <v>12</v>
      </c>
      <c r="P99" s="40">
        <v>1</v>
      </c>
      <c r="Q99" s="36">
        <v>8</v>
      </c>
      <c r="R99" s="40">
        <v>3</v>
      </c>
      <c r="S99" s="40"/>
      <c r="T99" s="139">
        <f t="shared" si="28"/>
        <v>12</v>
      </c>
      <c r="U99" s="107">
        <v>1</v>
      </c>
      <c r="V99" s="57">
        <f t="shared" si="27"/>
        <v>0.08333333333333334</v>
      </c>
      <c r="W99" s="36" t="s">
        <v>259</v>
      </c>
      <c r="X99" s="35" t="s">
        <v>460</v>
      </c>
      <c r="Y99" s="18" t="s">
        <v>280</v>
      </c>
      <c r="Z99" s="18" t="s">
        <v>280</v>
      </c>
    </row>
    <row r="100" spans="1:26" s="20" customFormat="1" ht="84">
      <c r="A100" s="130" t="s">
        <v>43</v>
      </c>
      <c r="B100" s="21" t="s">
        <v>46</v>
      </c>
      <c r="C100" s="34" t="s">
        <v>47</v>
      </c>
      <c r="D100" s="21" t="s">
        <v>234</v>
      </c>
      <c r="E100" s="40" t="s">
        <v>235</v>
      </c>
      <c r="F100" s="98">
        <v>0.08333333333333334</v>
      </c>
      <c r="G100" s="38">
        <v>0.6</v>
      </c>
      <c r="H100" s="64" t="s">
        <v>60</v>
      </c>
      <c r="I100" s="96" t="s">
        <v>228</v>
      </c>
      <c r="J100" s="140">
        <v>12</v>
      </c>
      <c r="K100" s="140">
        <v>3</v>
      </c>
      <c r="L100" s="140">
        <v>3</v>
      </c>
      <c r="M100" s="140">
        <v>3</v>
      </c>
      <c r="N100" s="140">
        <v>3</v>
      </c>
      <c r="O100" s="32">
        <f t="shared" si="22"/>
        <v>9</v>
      </c>
      <c r="P100" s="40">
        <v>3</v>
      </c>
      <c r="Q100" s="36">
        <v>3</v>
      </c>
      <c r="R100" s="40">
        <v>3</v>
      </c>
      <c r="S100" s="40"/>
      <c r="T100" s="139">
        <f t="shared" si="28"/>
        <v>9</v>
      </c>
      <c r="U100" s="107">
        <f>T100/J100</f>
        <v>0.75</v>
      </c>
      <c r="V100" s="57">
        <f t="shared" si="27"/>
        <v>0.0625</v>
      </c>
      <c r="W100" s="36" t="s">
        <v>274</v>
      </c>
      <c r="X100" s="35" t="s">
        <v>477</v>
      </c>
      <c r="Y100" s="18" t="s">
        <v>280</v>
      </c>
      <c r="Z100" s="18" t="s">
        <v>280</v>
      </c>
    </row>
    <row r="101" spans="1:26" s="178" customFormat="1" ht="84">
      <c r="A101" s="207" t="s">
        <v>43</v>
      </c>
      <c r="B101" s="163" t="s">
        <v>46</v>
      </c>
      <c r="C101" s="164" t="s">
        <v>47</v>
      </c>
      <c r="D101" s="163" t="s">
        <v>236</v>
      </c>
      <c r="E101" s="166" t="s">
        <v>235</v>
      </c>
      <c r="F101" s="167">
        <v>0.08333333333333334</v>
      </c>
      <c r="G101" s="168">
        <v>0.6</v>
      </c>
      <c r="H101" s="169" t="s">
        <v>60</v>
      </c>
      <c r="I101" s="200" t="s">
        <v>237</v>
      </c>
      <c r="J101" s="216">
        <f>SUM(K101:N101)</f>
        <v>148</v>
      </c>
      <c r="K101" s="216">
        <v>36</v>
      </c>
      <c r="L101" s="216">
        <v>38</v>
      </c>
      <c r="M101" s="218">
        <v>38</v>
      </c>
      <c r="N101" s="216">
        <v>36</v>
      </c>
      <c r="O101" s="202">
        <f t="shared" si="22"/>
        <v>110</v>
      </c>
      <c r="P101" s="166">
        <v>36</v>
      </c>
      <c r="Q101" s="166">
        <v>38</v>
      </c>
      <c r="R101" s="166">
        <v>36</v>
      </c>
      <c r="S101" s="166"/>
      <c r="T101" s="214">
        <f t="shared" si="28"/>
        <v>110</v>
      </c>
      <c r="U101" s="205">
        <f>T101/J101</f>
        <v>0.7432432432432432</v>
      </c>
      <c r="V101" s="173">
        <f t="shared" si="27"/>
        <v>0.06193693693693694</v>
      </c>
      <c r="W101" s="166" t="s">
        <v>255</v>
      </c>
      <c r="X101" s="165" t="s">
        <v>478</v>
      </c>
      <c r="Y101" s="176" t="s">
        <v>280</v>
      </c>
      <c r="Z101" s="176" t="s">
        <v>280</v>
      </c>
    </row>
    <row r="102" spans="1:26" s="52" customFormat="1" ht="177" customHeight="1">
      <c r="A102" s="33" t="s">
        <v>43</v>
      </c>
      <c r="B102" s="163" t="s">
        <v>46</v>
      </c>
      <c r="C102" s="164" t="s">
        <v>47</v>
      </c>
      <c r="D102" s="45" t="s">
        <v>238</v>
      </c>
      <c r="E102" s="36" t="s">
        <v>235</v>
      </c>
      <c r="F102" s="37">
        <v>0.08333333333333334</v>
      </c>
      <c r="G102" s="47">
        <v>0.6</v>
      </c>
      <c r="H102" s="26" t="s">
        <v>60</v>
      </c>
      <c r="I102" s="27" t="s">
        <v>239</v>
      </c>
      <c r="J102" s="142">
        <v>1</v>
      </c>
      <c r="K102" s="142">
        <v>0.1</v>
      </c>
      <c r="L102" s="142">
        <v>0.2</v>
      </c>
      <c r="M102" s="142">
        <v>0.3</v>
      </c>
      <c r="N102" s="142">
        <v>0.4</v>
      </c>
      <c r="O102" s="12">
        <f t="shared" si="22"/>
        <v>0.7000000000000001</v>
      </c>
      <c r="P102" s="26">
        <v>0.1</v>
      </c>
      <c r="Q102" s="26">
        <v>0.2</v>
      </c>
      <c r="R102" s="26">
        <v>0.4</v>
      </c>
      <c r="S102" s="26"/>
      <c r="T102" s="126">
        <f t="shared" si="28"/>
        <v>0.7000000000000001</v>
      </c>
      <c r="U102" s="126">
        <f>T102/J102</f>
        <v>0.7000000000000001</v>
      </c>
      <c r="V102" s="57">
        <f t="shared" si="27"/>
        <v>0.05833333333333335</v>
      </c>
      <c r="W102" s="36" t="s">
        <v>325</v>
      </c>
      <c r="X102" s="35" t="s">
        <v>479</v>
      </c>
      <c r="Y102" s="97" t="s">
        <v>369</v>
      </c>
      <c r="Z102" s="97" t="s">
        <v>280</v>
      </c>
    </row>
    <row r="103" spans="1:26" s="20" customFormat="1" ht="190.5" customHeight="1">
      <c r="A103" s="130" t="s">
        <v>43</v>
      </c>
      <c r="B103" s="21" t="s">
        <v>46</v>
      </c>
      <c r="C103" s="34" t="s">
        <v>47</v>
      </c>
      <c r="D103" s="45" t="s">
        <v>240</v>
      </c>
      <c r="E103" s="36" t="s">
        <v>235</v>
      </c>
      <c r="F103" s="98">
        <v>0.08333333333333334</v>
      </c>
      <c r="G103" s="38">
        <v>0.59</v>
      </c>
      <c r="H103" s="26" t="s">
        <v>60</v>
      </c>
      <c r="I103" s="27" t="s">
        <v>241</v>
      </c>
      <c r="J103" s="142">
        <v>1</v>
      </c>
      <c r="K103" s="142">
        <v>0</v>
      </c>
      <c r="L103" s="142">
        <v>0.3</v>
      </c>
      <c r="M103" s="142">
        <v>0.4</v>
      </c>
      <c r="N103" s="142">
        <v>0.3</v>
      </c>
      <c r="O103" s="12">
        <f t="shared" si="22"/>
        <v>0.7</v>
      </c>
      <c r="P103" s="142">
        <v>0</v>
      </c>
      <c r="Q103" s="142">
        <v>0.3</v>
      </c>
      <c r="R103" s="142">
        <v>0.4</v>
      </c>
      <c r="S103" s="142"/>
      <c r="T103" s="107">
        <f t="shared" si="28"/>
        <v>0.7</v>
      </c>
      <c r="U103" s="107">
        <f>T103/J103</f>
        <v>0.7</v>
      </c>
      <c r="V103" s="57">
        <f t="shared" si="27"/>
        <v>0.058333333333333334</v>
      </c>
      <c r="W103" s="36" t="s">
        <v>326</v>
      </c>
      <c r="X103" s="35" t="s">
        <v>480</v>
      </c>
      <c r="Y103" s="18" t="s">
        <v>280</v>
      </c>
      <c r="Z103" s="18" t="s">
        <v>280</v>
      </c>
    </row>
    <row r="104" spans="1:26" s="20" customFormat="1" ht="132">
      <c r="A104" s="130" t="s">
        <v>43</v>
      </c>
      <c r="B104" s="21" t="s">
        <v>46</v>
      </c>
      <c r="C104" s="34" t="s">
        <v>47</v>
      </c>
      <c r="D104" s="21" t="s">
        <v>242</v>
      </c>
      <c r="E104" s="40" t="s">
        <v>276</v>
      </c>
      <c r="F104" s="98">
        <v>0.08333333333333334</v>
      </c>
      <c r="G104" s="38">
        <v>0.59</v>
      </c>
      <c r="H104" s="26" t="s">
        <v>60</v>
      </c>
      <c r="I104" s="27" t="s">
        <v>243</v>
      </c>
      <c r="J104" s="142">
        <v>1</v>
      </c>
      <c r="K104" s="143">
        <v>0</v>
      </c>
      <c r="L104" s="142">
        <v>1</v>
      </c>
      <c r="M104" s="140">
        <v>0</v>
      </c>
      <c r="N104" s="140">
        <v>0</v>
      </c>
      <c r="O104" s="12">
        <f t="shared" si="22"/>
        <v>1</v>
      </c>
      <c r="P104" s="142">
        <v>0</v>
      </c>
      <c r="Q104" s="142">
        <v>0.5</v>
      </c>
      <c r="R104" s="142">
        <v>0.5</v>
      </c>
      <c r="S104" s="142"/>
      <c r="T104" s="139">
        <f t="shared" si="28"/>
        <v>1</v>
      </c>
      <c r="U104" s="107">
        <f>T104/J104</f>
        <v>1</v>
      </c>
      <c r="V104" s="57">
        <f t="shared" si="27"/>
        <v>0.08333333333333334</v>
      </c>
      <c r="W104" s="36" t="s">
        <v>334</v>
      </c>
      <c r="X104" s="19" t="s">
        <v>461</v>
      </c>
      <c r="Y104" s="18" t="s">
        <v>280</v>
      </c>
      <c r="Z104" s="17"/>
    </row>
    <row r="105" spans="1:26" s="20" customFormat="1" ht="72">
      <c r="A105" s="130" t="s">
        <v>43</v>
      </c>
      <c r="B105" s="21" t="s">
        <v>46</v>
      </c>
      <c r="C105" s="34" t="s">
        <v>47</v>
      </c>
      <c r="D105" s="45" t="s">
        <v>244</v>
      </c>
      <c r="E105" s="36" t="s">
        <v>275</v>
      </c>
      <c r="F105" s="98">
        <v>0.08333333333333334</v>
      </c>
      <c r="G105" s="38">
        <v>0.59</v>
      </c>
      <c r="H105" s="26" t="s">
        <v>50</v>
      </c>
      <c r="I105" s="27" t="s">
        <v>245</v>
      </c>
      <c r="J105" s="142">
        <v>1</v>
      </c>
      <c r="K105" s="144">
        <v>1</v>
      </c>
      <c r="L105" s="144">
        <v>1</v>
      </c>
      <c r="M105" s="144">
        <v>1</v>
      </c>
      <c r="N105" s="144">
        <v>1</v>
      </c>
      <c r="O105" s="12">
        <v>1</v>
      </c>
      <c r="P105" s="142">
        <v>1</v>
      </c>
      <c r="Q105" s="142">
        <v>1</v>
      </c>
      <c r="R105" s="142">
        <v>1</v>
      </c>
      <c r="S105" s="142"/>
      <c r="T105" s="26">
        <v>1</v>
      </c>
      <c r="U105" s="56">
        <v>0.75</v>
      </c>
      <c r="V105" s="57">
        <f t="shared" si="27"/>
        <v>0.0625</v>
      </c>
      <c r="W105" s="36" t="s">
        <v>327</v>
      </c>
      <c r="X105" s="35" t="s">
        <v>481</v>
      </c>
      <c r="Y105" s="18" t="s">
        <v>280</v>
      </c>
      <c r="Z105" s="17"/>
    </row>
    <row r="106" spans="1:26" s="178" customFormat="1" ht="132">
      <c r="A106" s="207" t="s">
        <v>43</v>
      </c>
      <c r="B106" s="163" t="s">
        <v>46</v>
      </c>
      <c r="C106" s="164" t="s">
        <v>47</v>
      </c>
      <c r="D106" s="163" t="s">
        <v>246</v>
      </c>
      <c r="E106" s="166" t="s">
        <v>275</v>
      </c>
      <c r="F106" s="167">
        <v>0.08333333333333334</v>
      </c>
      <c r="G106" s="168">
        <v>0.59</v>
      </c>
      <c r="H106" s="169" t="s">
        <v>50</v>
      </c>
      <c r="I106" s="200" t="s">
        <v>247</v>
      </c>
      <c r="J106" s="219">
        <v>1</v>
      </c>
      <c r="K106" s="220">
        <v>1</v>
      </c>
      <c r="L106" s="220">
        <v>1</v>
      </c>
      <c r="M106" s="220">
        <v>1</v>
      </c>
      <c r="N106" s="220">
        <v>1</v>
      </c>
      <c r="O106" s="171">
        <v>1</v>
      </c>
      <c r="P106" s="219">
        <v>1</v>
      </c>
      <c r="Q106" s="219">
        <v>1</v>
      </c>
      <c r="R106" s="219">
        <v>0.8</v>
      </c>
      <c r="S106" s="219"/>
      <c r="T106" s="169">
        <f>AVERAGE(P106:S106)</f>
        <v>0.9333333333333332</v>
      </c>
      <c r="U106" s="172">
        <v>0.5</v>
      </c>
      <c r="V106" s="173">
        <f t="shared" si="27"/>
        <v>0.04166666666666667</v>
      </c>
      <c r="W106" s="166" t="s">
        <v>328</v>
      </c>
      <c r="X106" s="165" t="s">
        <v>482</v>
      </c>
      <c r="Y106" s="176" t="s">
        <v>280</v>
      </c>
      <c r="Z106" s="188"/>
    </row>
    <row r="107" spans="1:26" s="178" customFormat="1" ht="108">
      <c r="A107" s="162" t="s">
        <v>43</v>
      </c>
      <c r="B107" s="163" t="s">
        <v>46</v>
      </c>
      <c r="C107" s="164" t="s">
        <v>47</v>
      </c>
      <c r="D107" s="163" t="s">
        <v>248</v>
      </c>
      <c r="E107" s="166" t="s">
        <v>275</v>
      </c>
      <c r="F107" s="167">
        <v>0.08333333333333334</v>
      </c>
      <c r="G107" s="168">
        <v>0.59</v>
      </c>
      <c r="H107" s="169" t="s">
        <v>50</v>
      </c>
      <c r="I107" s="200" t="s">
        <v>249</v>
      </c>
      <c r="J107" s="219">
        <v>1</v>
      </c>
      <c r="K107" s="220">
        <v>1</v>
      </c>
      <c r="L107" s="220">
        <v>1</v>
      </c>
      <c r="M107" s="220">
        <v>1</v>
      </c>
      <c r="N107" s="220">
        <v>1</v>
      </c>
      <c r="O107" s="171">
        <v>0.75</v>
      </c>
      <c r="P107" s="199">
        <v>0.5</v>
      </c>
      <c r="Q107" s="219">
        <v>1</v>
      </c>
      <c r="R107" s="219">
        <v>0.8</v>
      </c>
      <c r="S107" s="219"/>
      <c r="T107" s="169">
        <v>0.75</v>
      </c>
      <c r="U107" s="172">
        <v>0.75</v>
      </c>
      <c r="V107" s="173">
        <f t="shared" si="27"/>
        <v>0.0625</v>
      </c>
      <c r="W107" s="166" t="s">
        <v>278</v>
      </c>
      <c r="X107" s="163" t="s">
        <v>483</v>
      </c>
      <c r="Y107" s="165"/>
      <c r="Z107" s="188"/>
    </row>
    <row r="108" spans="1:26" s="52" customFormat="1" ht="132">
      <c r="A108" s="33" t="s">
        <v>43</v>
      </c>
      <c r="B108" s="45" t="s">
        <v>46</v>
      </c>
      <c r="C108" s="46" t="s">
        <v>47</v>
      </c>
      <c r="D108" s="45" t="s">
        <v>250</v>
      </c>
      <c r="E108" s="36" t="s">
        <v>276</v>
      </c>
      <c r="F108" s="37">
        <v>0.08333333333333334</v>
      </c>
      <c r="G108" s="47">
        <v>0.59</v>
      </c>
      <c r="H108" s="26" t="s">
        <v>60</v>
      </c>
      <c r="I108" s="27" t="s">
        <v>91</v>
      </c>
      <c r="J108" s="22">
        <v>1</v>
      </c>
      <c r="K108" s="22">
        <v>0.25</v>
      </c>
      <c r="L108" s="22">
        <v>0.5</v>
      </c>
      <c r="M108" s="22">
        <v>0.75</v>
      </c>
      <c r="N108" s="28">
        <v>1</v>
      </c>
      <c r="O108" s="12">
        <f t="shared" si="22"/>
        <v>0.75</v>
      </c>
      <c r="P108" s="25">
        <v>0.25</v>
      </c>
      <c r="Q108" s="25">
        <v>0</v>
      </c>
      <c r="R108" s="25">
        <v>0.5</v>
      </c>
      <c r="S108" s="25"/>
      <c r="T108" s="107">
        <f>SUBTOTAL(9,P108:S108)</f>
        <v>0.75</v>
      </c>
      <c r="U108" s="107">
        <f>T108/J108</f>
        <v>0.75</v>
      </c>
      <c r="V108" s="57">
        <f t="shared" si="27"/>
        <v>0.0625</v>
      </c>
      <c r="W108" s="53" t="s">
        <v>271</v>
      </c>
      <c r="X108" s="51" t="s">
        <v>462</v>
      </c>
      <c r="Y108" s="18" t="s">
        <v>280</v>
      </c>
      <c r="Z108" s="53"/>
    </row>
    <row r="109" spans="1:26" s="20" customFormat="1" ht="84">
      <c r="A109" s="130" t="s">
        <v>44</v>
      </c>
      <c r="B109" s="21" t="s">
        <v>46</v>
      </c>
      <c r="C109" s="34" t="s">
        <v>47</v>
      </c>
      <c r="D109" s="21" t="s">
        <v>210</v>
      </c>
      <c r="E109" s="40" t="s">
        <v>211</v>
      </c>
      <c r="F109" s="92">
        <v>0.25</v>
      </c>
      <c r="G109" s="38">
        <v>1.8</v>
      </c>
      <c r="H109" s="64" t="s">
        <v>60</v>
      </c>
      <c r="I109" s="64" t="s">
        <v>112</v>
      </c>
      <c r="J109" s="92">
        <v>1</v>
      </c>
      <c r="K109" s="92">
        <v>1</v>
      </c>
      <c r="L109" s="64">
        <v>0</v>
      </c>
      <c r="M109" s="64">
        <v>0</v>
      </c>
      <c r="N109" s="64">
        <v>0</v>
      </c>
      <c r="O109" s="12">
        <f t="shared" si="22"/>
        <v>1</v>
      </c>
      <c r="P109" s="64">
        <v>1</v>
      </c>
      <c r="Q109" s="26">
        <v>0</v>
      </c>
      <c r="R109" s="26">
        <v>0</v>
      </c>
      <c r="S109" s="64"/>
      <c r="T109" s="107">
        <f>SUBTOTAL(9,P109:S109)</f>
        <v>1</v>
      </c>
      <c r="U109" s="107">
        <f>T109/J109</f>
        <v>1</v>
      </c>
      <c r="V109" s="57">
        <f t="shared" si="27"/>
        <v>0.25</v>
      </c>
      <c r="W109" s="145" t="s">
        <v>268</v>
      </c>
      <c r="X109" s="19" t="s">
        <v>463</v>
      </c>
      <c r="Y109" s="18" t="s">
        <v>280</v>
      </c>
      <c r="Z109" s="18" t="s">
        <v>280</v>
      </c>
    </row>
    <row r="110" spans="1:26" s="20" customFormat="1" ht="84">
      <c r="A110" s="130" t="s">
        <v>44</v>
      </c>
      <c r="B110" s="21" t="s">
        <v>46</v>
      </c>
      <c r="C110" s="34" t="s">
        <v>146</v>
      </c>
      <c r="D110" s="85" t="s">
        <v>194</v>
      </c>
      <c r="E110" s="40" t="s">
        <v>211</v>
      </c>
      <c r="F110" s="92">
        <v>0.25</v>
      </c>
      <c r="G110" s="38">
        <v>1.78</v>
      </c>
      <c r="H110" s="64" t="s">
        <v>60</v>
      </c>
      <c r="I110" s="64" t="s">
        <v>169</v>
      </c>
      <c r="J110" s="109">
        <v>3</v>
      </c>
      <c r="K110" s="87">
        <v>0</v>
      </c>
      <c r="L110" s="87">
        <v>1</v>
      </c>
      <c r="M110" s="87">
        <v>1</v>
      </c>
      <c r="N110" s="87">
        <v>1</v>
      </c>
      <c r="O110" s="32">
        <f t="shared" si="22"/>
        <v>2</v>
      </c>
      <c r="P110" s="87">
        <v>0</v>
      </c>
      <c r="Q110" s="87">
        <v>1</v>
      </c>
      <c r="R110" s="87">
        <v>1</v>
      </c>
      <c r="S110" s="87"/>
      <c r="T110" s="107">
        <f>(P110+Q110+R110)/(K110+L110+M110+N110)</f>
        <v>0.6666666666666666</v>
      </c>
      <c r="U110" s="107">
        <f>T110/J110</f>
        <v>0.2222222222222222</v>
      </c>
      <c r="V110" s="57">
        <f t="shared" si="27"/>
        <v>0.05555555555555555</v>
      </c>
      <c r="W110" s="146" t="s">
        <v>311</v>
      </c>
      <c r="X110" s="19" t="s">
        <v>464</v>
      </c>
      <c r="Y110" s="18" t="s">
        <v>280</v>
      </c>
      <c r="Z110" s="147"/>
    </row>
    <row r="111" spans="1:26" s="20" customFormat="1" ht="72">
      <c r="A111" s="130" t="s">
        <v>44</v>
      </c>
      <c r="B111" s="21" t="s">
        <v>46</v>
      </c>
      <c r="C111" s="34" t="s">
        <v>146</v>
      </c>
      <c r="D111" s="85" t="s">
        <v>170</v>
      </c>
      <c r="E111" s="40" t="s">
        <v>211</v>
      </c>
      <c r="F111" s="148">
        <v>0.25</v>
      </c>
      <c r="G111" s="38">
        <v>1.78</v>
      </c>
      <c r="H111" s="64" t="s">
        <v>60</v>
      </c>
      <c r="I111" s="64" t="s">
        <v>171</v>
      </c>
      <c r="J111" s="109">
        <v>4</v>
      </c>
      <c r="K111" s="87">
        <v>1</v>
      </c>
      <c r="L111" s="87">
        <v>1</v>
      </c>
      <c r="M111" s="87">
        <v>1</v>
      </c>
      <c r="N111" s="87">
        <v>1</v>
      </c>
      <c r="O111" s="32">
        <f t="shared" si="22"/>
        <v>3</v>
      </c>
      <c r="P111" s="87">
        <v>1</v>
      </c>
      <c r="Q111" s="87">
        <v>1</v>
      </c>
      <c r="R111" s="87">
        <v>1</v>
      </c>
      <c r="S111" s="87"/>
      <c r="T111" s="107">
        <f>(P111+Q111+R111)/(K111+L111+M111+N111)</f>
        <v>0.75</v>
      </c>
      <c r="U111" s="107">
        <v>0.5</v>
      </c>
      <c r="V111" s="57">
        <f t="shared" si="27"/>
        <v>0.125</v>
      </c>
      <c r="W111" s="146" t="s">
        <v>252</v>
      </c>
      <c r="X111" s="19" t="s">
        <v>465</v>
      </c>
      <c r="Y111" s="18" t="s">
        <v>280</v>
      </c>
      <c r="Z111" s="147"/>
    </row>
    <row r="112" spans="1:26" s="20" customFormat="1" ht="72">
      <c r="A112" s="130" t="s">
        <v>44</v>
      </c>
      <c r="B112" s="21" t="s">
        <v>46</v>
      </c>
      <c r="C112" s="34" t="s">
        <v>146</v>
      </c>
      <c r="D112" s="85" t="s">
        <v>172</v>
      </c>
      <c r="E112" s="40" t="s">
        <v>211</v>
      </c>
      <c r="F112" s="148">
        <v>0.25</v>
      </c>
      <c r="G112" s="38">
        <v>1.78</v>
      </c>
      <c r="H112" s="64" t="s">
        <v>60</v>
      </c>
      <c r="I112" s="64" t="s">
        <v>173</v>
      </c>
      <c r="J112" s="109">
        <v>4</v>
      </c>
      <c r="K112" s="87">
        <v>1</v>
      </c>
      <c r="L112" s="87">
        <v>1</v>
      </c>
      <c r="M112" s="87">
        <v>1</v>
      </c>
      <c r="N112" s="87">
        <v>1</v>
      </c>
      <c r="O112" s="32">
        <f t="shared" si="22"/>
        <v>3</v>
      </c>
      <c r="P112" s="87">
        <v>1</v>
      </c>
      <c r="Q112" s="87">
        <v>1</v>
      </c>
      <c r="R112" s="87">
        <v>1</v>
      </c>
      <c r="S112" s="87"/>
      <c r="T112" s="107">
        <v>0.5</v>
      </c>
      <c r="U112" s="107">
        <v>0.5</v>
      </c>
      <c r="V112" s="57">
        <f t="shared" si="27"/>
        <v>0.125</v>
      </c>
      <c r="W112" s="18" t="s">
        <v>269</v>
      </c>
      <c r="X112" s="19" t="s">
        <v>466</v>
      </c>
      <c r="Y112" s="18" t="s">
        <v>280</v>
      </c>
      <c r="Z112" s="147"/>
    </row>
    <row r="113" spans="1:26" s="20" customFormat="1" ht="343.5" customHeight="1">
      <c r="A113" s="130" t="s">
        <v>45</v>
      </c>
      <c r="B113" s="11" t="s">
        <v>46</v>
      </c>
      <c r="C113" s="104" t="s">
        <v>47</v>
      </c>
      <c r="D113" s="91" t="s">
        <v>109</v>
      </c>
      <c r="E113" s="44" t="s">
        <v>111</v>
      </c>
      <c r="F113" s="149">
        <v>0.6</v>
      </c>
      <c r="G113" s="42">
        <v>4.3</v>
      </c>
      <c r="H113" s="42" t="s">
        <v>60</v>
      </c>
      <c r="I113" s="42" t="s">
        <v>112</v>
      </c>
      <c r="J113" s="29">
        <v>1</v>
      </c>
      <c r="K113" s="132">
        <v>0.25</v>
      </c>
      <c r="L113" s="132">
        <v>0.25</v>
      </c>
      <c r="M113" s="132">
        <v>0.25</v>
      </c>
      <c r="N113" s="150">
        <v>0.25</v>
      </c>
      <c r="O113" s="12">
        <f t="shared" si="22"/>
        <v>0.75</v>
      </c>
      <c r="P113" s="150">
        <v>0.25</v>
      </c>
      <c r="Q113" s="25">
        <v>0.25</v>
      </c>
      <c r="R113" s="25">
        <v>0.25</v>
      </c>
      <c r="S113" s="87"/>
      <c r="T113" s="107">
        <f>SUBTOTAL(9,P113:S113)</f>
        <v>0.75</v>
      </c>
      <c r="U113" s="107">
        <f>T113/J113</f>
        <v>0.75</v>
      </c>
      <c r="V113" s="57">
        <f t="shared" si="27"/>
        <v>0.44999999999999996</v>
      </c>
      <c r="W113" s="151" t="s">
        <v>291</v>
      </c>
      <c r="X113" s="152" t="s">
        <v>467</v>
      </c>
      <c r="Y113" s="18" t="s">
        <v>280</v>
      </c>
      <c r="Z113" s="18" t="s">
        <v>280</v>
      </c>
    </row>
    <row r="114" spans="1:26" s="224" customFormat="1" ht="119.25" customHeight="1">
      <c r="A114" s="162" t="s">
        <v>45</v>
      </c>
      <c r="B114" s="185" t="s">
        <v>46</v>
      </c>
      <c r="C114" s="185" t="s">
        <v>47</v>
      </c>
      <c r="D114" s="163" t="s">
        <v>113</v>
      </c>
      <c r="E114" s="183" t="s">
        <v>111</v>
      </c>
      <c r="F114" s="209">
        <v>0.2</v>
      </c>
      <c r="G114" s="187">
        <v>1.41</v>
      </c>
      <c r="H114" s="169" t="s">
        <v>60</v>
      </c>
      <c r="I114" s="200" t="s">
        <v>91</v>
      </c>
      <c r="J114" s="199">
        <v>1</v>
      </c>
      <c r="K114" s="196">
        <v>0.25</v>
      </c>
      <c r="L114" s="196">
        <v>0.5</v>
      </c>
      <c r="M114" s="196">
        <v>0.75</v>
      </c>
      <c r="N114" s="211">
        <v>1</v>
      </c>
      <c r="O114" s="171">
        <f t="shared" si="22"/>
        <v>0.5</v>
      </c>
      <c r="P114" s="221">
        <v>0.25</v>
      </c>
      <c r="Q114" s="199">
        <v>0.25</v>
      </c>
      <c r="R114" s="199">
        <v>0</v>
      </c>
      <c r="S114" s="203"/>
      <c r="T114" s="205">
        <f>SUBTOTAL(9,P114:S114)</f>
        <v>0.5</v>
      </c>
      <c r="U114" s="205">
        <f>T114/J114</f>
        <v>0.5</v>
      </c>
      <c r="V114" s="173">
        <f t="shared" si="27"/>
        <v>0.1</v>
      </c>
      <c r="W114" s="222" t="s">
        <v>292</v>
      </c>
      <c r="X114" s="223" t="s">
        <v>468</v>
      </c>
      <c r="Y114" s="176" t="s">
        <v>347</v>
      </c>
      <c r="Z114" s="176" t="s">
        <v>280</v>
      </c>
    </row>
    <row r="115" spans="1:26" s="224" customFormat="1" ht="133.5" customHeight="1">
      <c r="A115" s="207" t="s">
        <v>45</v>
      </c>
      <c r="B115" s="185" t="s">
        <v>46</v>
      </c>
      <c r="C115" s="185" t="s">
        <v>47</v>
      </c>
      <c r="D115" s="225" t="s">
        <v>110</v>
      </c>
      <c r="E115" s="183" t="s">
        <v>111</v>
      </c>
      <c r="F115" s="209">
        <v>0.2</v>
      </c>
      <c r="G115" s="187">
        <v>1.41</v>
      </c>
      <c r="H115" s="187" t="s">
        <v>60</v>
      </c>
      <c r="I115" s="187" t="s">
        <v>112</v>
      </c>
      <c r="J115" s="199">
        <v>1</v>
      </c>
      <c r="K115" s="209">
        <v>0.25</v>
      </c>
      <c r="L115" s="209">
        <v>0.25</v>
      </c>
      <c r="M115" s="209">
        <v>0.25</v>
      </c>
      <c r="N115" s="221">
        <v>0.25</v>
      </c>
      <c r="O115" s="171">
        <f t="shared" si="22"/>
        <v>0.5</v>
      </c>
      <c r="P115" s="221">
        <v>0.25</v>
      </c>
      <c r="Q115" s="199">
        <v>0.25</v>
      </c>
      <c r="R115" s="209">
        <v>0</v>
      </c>
      <c r="S115" s="203"/>
      <c r="T115" s="205">
        <f>SUBTOTAL(9,P115:S115)</f>
        <v>0.5</v>
      </c>
      <c r="U115" s="205">
        <f>T115/J115</f>
        <v>0.5</v>
      </c>
      <c r="V115" s="173">
        <f t="shared" si="27"/>
        <v>0.1</v>
      </c>
      <c r="W115" s="222" t="s">
        <v>293</v>
      </c>
      <c r="X115" s="223" t="s">
        <v>469</v>
      </c>
      <c r="Y115" s="176" t="s">
        <v>348</v>
      </c>
      <c r="Z115" s="176" t="s">
        <v>280</v>
      </c>
    </row>
    <row r="121" ht="15">
      <c r="H121" s="6"/>
    </row>
  </sheetData>
  <sheetProtection/>
  <autoFilter ref="A7:Z114"/>
  <mergeCells count="23">
    <mergeCell ref="Y1:Z1"/>
    <mergeCell ref="Y2:Z2"/>
    <mergeCell ref="Y3:Z3"/>
    <mergeCell ref="Y4:Z4"/>
    <mergeCell ref="B1:X2"/>
    <mergeCell ref="B3:X4"/>
    <mergeCell ref="Z6:Z7"/>
    <mergeCell ref="H6:J6"/>
    <mergeCell ref="K6:N6"/>
    <mergeCell ref="O6:S6"/>
    <mergeCell ref="T6:T7"/>
    <mergeCell ref="U6:U7"/>
    <mergeCell ref="V6:V7"/>
    <mergeCell ref="W6:W7"/>
    <mergeCell ref="X6:X7"/>
    <mergeCell ref="Y6:Y7"/>
    <mergeCell ref="F6:G6"/>
    <mergeCell ref="A1:A4"/>
    <mergeCell ref="A6:A7"/>
    <mergeCell ref="B6:B7"/>
    <mergeCell ref="C6:C7"/>
    <mergeCell ref="D6:D7"/>
    <mergeCell ref="E6:E7"/>
  </mergeCells>
  <dataValidations count="9">
    <dataValidation type="list" allowBlank="1" showInputMessage="1" showErrorMessage="1" sqref="C10:C12 C59:C69 C71:C72">
      <formula1>$V$18:$V$26</formula1>
    </dataValidation>
    <dataValidation type="list" allowBlank="1" showInputMessage="1" showErrorMessage="1" sqref="E8:E10 E12">
      <formula1>$V$38:$V$83</formula1>
    </dataValidation>
    <dataValidation type="list" allowBlank="1" showInputMessage="1" showErrorMessage="1" sqref="H8:H10 H12">
      <formula1>$V$117:$V$119</formula1>
    </dataValidation>
    <dataValidation type="list" allowBlank="1" showInputMessage="1" showErrorMessage="1" sqref="E11">
      <formula1>$V$38:$V$114</formula1>
    </dataValidation>
    <dataValidation type="list" allowBlank="1" showInputMessage="1" showErrorMessage="1" sqref="E47 E59:E60 E63 E50 E41 E43 E71:E72 E45 E66:E69 E34:E35 E38:E39">
      <formula1>$V$28:$V$34</formula1>
    </dataValidation>
    <dataValidation type="list" allowBlank="1" showInputMessage="1" showErrorMessage="1" sqref="H50 H47 H45 H43 H41 H29:H39">
      <formula1>$V$83:$V$108</formula1>
    </dataValidation>
    <dataValidation type="list" allowBlank="1" showInputMessage="1" showErrorMessage="1" sqref="E29:E33 E64:E65 E61:E62">
      <formula1>$V$28:$V$58</formula1>
    </dataValidation>
    <dataValidation type="list" allowBlank="1" showInputMessage="1" showErrorMessage="1" sqref="B59:B69 B71:B72">
      <formula1>$V$12:$V$15</formula1>
    </dataValidation>
    <dataValidation type="list" allowBlank="1" showInputMessage="1" showErrorMessage="1" sqref="H59:H64 H71:H72 H66:H69">
      <formula1>$V$61:$V$63</formula1>
    </dataValidation>
  </dataValidations>
  <hyperlinks>
    <hyperlink ref="W98" r:id="rId1" display="http://www.idep.edu.co/?q=node/37"/>
    <hyperlink ref="W85" r:id="rId2" display="http://www.idep.edu.co/sites/default/files/PL-GTH-13-01-Plan-Inst-Capacit-V4.pdf"/>
    <hyperlink ref="W109" r:id="rId3" display="http://www.idep.edu.co/?q=content/cid-15-proceso-de-control-interno-disciplinario#overlay-context="/>
    <hyperlink ref="W39" r:id="rId4" display="http://www.idep.edu.co/sites/default/files/PG-GD-07-01_Prog_Gestion_Documental_V2.pdf"/>
    <hyperlink ref="W92" r:id="rId5" display="http://www.idep.edu.co/?q=content/plan-anticorrupci%C3%B3n-y-atenci%C3%B3n-al-ciudadano"/>
    <hyperlink ref="W93" r:id="rId6" display="http://www.idep.edu.co/?q=content/mapa-de-riesgos-por-proceso#overlay-context="/>
    <hyperlink ref="W45" r:id="rId7" display="http://www.idep.edu.co/sites/default/files/L-GD-07-03_Sistema_Integrado_de_Conservacion_V1.pdf"/>
    <hyperlink ref="W48" r:id="rId8" display="http://www.idep.edu.co/?q=content/mapa-de-riesgos-por-proceso#overlay-context="/>
    <hyperlink ref="W71" r:id="rId9" display="http://www.idep.edu.co/?q=content/mapa-de-riesgos-por-proceso#overlay-context="/>
    <hyperlink ref="W110" r:id="rId10" display="http://www.idep.edu.co/?q=content/mapa-de-riesgos-por-proceso#overlay-context="/>
    <hyperlink ref="W111" r:id="rId11" display="http://www.idep.edu.co/?q=content/plan-de-mejoramiento-por-procesos"/>
    <hyperlink ref="W43" r:id="rId12" display="http://www.idep.edu.co/?q=content/gd-07-proceso-de-gesti%C3%B3n-documental#overlay-context= procedimientos"/>
    <hyperlink ref="W47" r:id="rId13" display="http://www.idep.edu.co/sites/default/files/PG-GD-07-01_Prog_Gestion_Documental_V2.pdfhttp://www.idep.edu.co/?q=content/transparencia-y-acceso-la-informaci%C3%B3n-p%C3%BAblica-idep"/>
  </hyperlinks>
  <printOptions/>
  <pageMargins left="0.31496062992125984" right="0.31496062992125984" top="0.7480314960629921" bottom="0.7480314960629921" header="0.31496062992125984" footer="0.31496062992125984"/>
  <pageSetup horizontalDpi="600" verticalDpi="600" orientation="landscape" paperSize="66" scale="65" r:id="rId15"/>
  <ignoredErrors>
    <ignoredError sqref="T9:T12 T38 T59:V59 T60:T67 T40:T51 T69:T83 T108:T109 T100:T103 T113:T115 O58 T14:T24 T85:T97 T26 T28:T35 T53:T56" formulaRange="1"/>
    <ignoredError sqref="V24:V25" formula="1"/>
  </ignoredErrors>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Sistema Integrado de Gestión</dc:creator>
  <cp:keywords/>
  <dc:description/>
  <cp:lastModifiedBy>Microsoft</cp:lastModifiedBy>
  <cp:lastPrinted>2018-05-24T15:03:22Z</cp:lastPrinted>
  <dcterms:created xsi:type="dcterms:W3CDTF">2018-01-31T14:05:39Z</dcterms:created>
  <dcterms:modified xsi:type="dcterms:W3CDTF">2018-10-15T00:10:13Z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