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laura.matiz\OFICINA JURIDICA\CONTRATACIÓN 2025\NORMOGRAMA\"/>
    </mc:Choice>
  </mc:AlternateContent>
  <xr:revisionPtr revIDLastSave="0" documentId="8_{192E6C8C-685B-4155-BDCD-B6E1833F0FE6}" xr6:coauthVersionLast="47" xr6:coauthVersionMax="47" xr10:uidLastSave="{00000000-0000-0000-0000-000000000000}"/>
  <bookViews>
    <workbookView xWindow="-120" yWindow="-120" windowWidth="29040" windowHeight="15720" tabRatio="949" activeTab="1" xr2:uid="{00000000-000D-0000-FFFF-FFFF00000000}"/>
  </bookViews>
  <sheets>
    <sheet name="MP" sheetId="1" r:id="rId1"/>
    <sheet name="DIC-01" sheetId="3" r:id="rId2"/>
    <sheet name="DIP-02 " sheetId="39" r:id="rId3"/>
    <sheet name="IDP" sheetId="21" state="hidden" r:id="rId4"/>
    <sheet name="IDP-04" sheetId="6" r:id="rId5"/>
    <sheet name="MIC-03 " sheetId="40" r:id="rId6"/>
    <sheet name="GD-07" sheetId="9" r:id="rId7"/>
    <sheet name="GC-08" sheetId="10" r:id="rId8"/>
    <sheet name="GJ-09" sheetId="11" r:id="rId9"/>
    <sheet name="AC-10" sheetId="28" r:id="rId10"/>
    <sheet name="GRF-11" sheetId="35" r:id="rId11"/>
    <sheet name="GT 12" sheetId="41" r:id="rId12"/>
    <sheet name="GTH-13" sheetId="37" r:id="rId13"/>
    <sheet name="GF-14" sheetId="30" r:id="rId14"/>
    <sheet name="CID-15" sheetId="33" r:id="rId15"/>
    <sheet name="EC-16" sheetId="20" r:id="rId16"/>
  </sheets>
  <definedNames>
    <definedName name="_xlnm._FilterDatabase" localSheetId="9" hidden="1">'AC-10'!#REF!</definedName>
    <definedName name="_xlnm._FilterDatabase" localSheetId="14" hidden="1">'CID-15'!#REF!</definedName>
    <definedName name="_xlnm._FilterDatabase" localSheetId="1" hidden="1">'DIC-01'!#REF!</definedName>
    <definedName name="_xlnm._FilterDatabase" localSheetId="2" hidden="1">'DIP-02 '!#REF!</definedName>
    <definedName name="_xlnm._FilterDatabase" localSheetId="15" hidden="1">'EC-16'!#REF!</definedName>
    <definedName name="_xlnm._FilterDatabase" localSheetId="7" hidden="1">'GC-08'!#REF!</definedName>
    <definedName name="_xlnm._FilterDatabase" localSheetId="6" hidden="1">'GD-07'!$B$7:$G$7</definedName>
    <definedName name="_xlnm._FilterDatabase" localSheetId="13" hidden="1">'GF-14'!#REF!</definedName>
    <definedName name="_xlnm._FilterDatabase" localSheetId="8" hidden="1">'GJ-09'!#REF!</definedName>
    <definedName name="_xlnm._FilterDatabase" localSheetId="10" hidden="1">'GRF-11'!#REF!</definedName>
    <definedName name="_xlnm._FilterDatabase" localSheetId="11" hidden="1">'GT 12'!$A$1:$F$63</definedName>
    <definedName name="_xlnm._FilterDatabase" localSheetId="12" hidden="1">'GTH-13'!$A$7:$F$223</definedName>
    <definedName name="_xlnm._FilterDatabase" localSheetId="4" hidden="1">'IDP-04'!#REF!</definedName>
    <definedName name="_xlnm._FilterDatabase" localSheetId="5" hidden="1">'MIC-03 '!#REF!</definedName>
    <definedName name="_xlnm.Print_Area" localSheetId="11">'GT 12'!$A$1:$F$63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0" l="1"/>
  <c r="E47" i="30"/>
  <c r="E46" i="30"/>
  <c r="E45" i="30"/>
  <c r="E35" i="30"/>
  <c r="E33" i="30"/>
  <c r="E32" i="30"/>
  <c r="E25" i="30"/>
  <c r="E31" i="30"/>
  <c r="E30" i="30"/>
  <c r="E29" i="30"/>
  <c r="E28" i="30"/>
  <c r="E26" i="30"/>
  <c r="E21" i="30"/>
  <c r="E20" i="30"/>
  <c r="E19" i="30"/>
  <c r="E17" i="30"/>
  <c r="E16" i="30"/>
  <c r="E15" i="30"/>
  <c r="E14" i="30"/>
  <c r="E13" i="30"/>
  <c r="E12" i="30"/>
  <c r="E11" i="30"/>
  <c r="E10" i="30"/>
  <c r="E9" i="30"/>
  <c r="F27" i="33" l="1"/>
  <c r="F25" i="33"/>
  <c r="F24" i="33"/>
  <c r="F23" i="33"/>
  <c r="F22" i="33"/>
  <c r="F30" i="33"/>
  <c r="F44" i="33"/>
  <c r="F43" i="33"/>
  <c r="F40" i="33"/>
  <c r="F21" i="33"/>
  <c r="F42" i="33"/>
  <c r="F37" i="33"/>
  <c r="F36" i="33"/>
  <c r="F33" i="33"/>
  <c r="F32" i="33"/>
  <c r="F17" i="33"/>
  <c r="F4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300-000001000000}">
      <text>
        <r>
          <rPr>
            <sz val="10"/>
            <rFont val="Arial"/>
            <family val="2"/>
          </rPr>
          <t>En esta columna se identifica el tipo de norma, la cual puede corresponder a las siguientes:
Constitución
Ley
Decreto
Acuerdo
Resolución
Etc.</t>
        </r>
      </text>
    </comment>
    <comment ref="D12" authorId="0" shapeId="0" xr:uid="{00000000-0006-0000-0300-000002000000}">
      <text>
        <r>
          <rPr>
            <sz val="10"/>
            <rFont val="Arial"/>
            <family val="2"/>
          </rPr>
          <t>En esta columna se identifica el año en el que se emitió la norma</t>
        </r>
      </text>
    </comment>
    <comment ref="E12" authorId="0" shapeId="0" xr:uid="{00000000-0006-0000-0300-000003000000}">
      <text>
        <r>
          <rPr>
            <sz val="10"/>
            <rFont val="Arial"/>
            <family val="2"/>
          </rPr>
          <t xml:space="preserve">CORRECCIÓN: 
EPÍGRAFE
En esta columna transcriba el enunciado de la norma, así: (“Por medio de la cual...”) </t>
        </r>
      </text>
    </comment>
    <comment ref="F12" authorId="0" shapeId="0" xr:uid="{00000000-0006-0000-0300-000004000000}">
      <text>
        <r>
          <rPr>
            <sz val="10"/>
            <rFont val="Arial"/>
            <family val="2"/>
          </rPr>
          <t>En esta columna identifique el o los articulos específicos de la norma que deben ser cumplidos por la entidad u organismo distrital</t>
        </r>
      </text>
    </comment>
    <comment ref="G12" authorId="0" shapeId="0" xr:uid="{00000000-0006-0000-0300-000005000000}">
      <text>
        <r>
          <rPr>
            <sz val="10"/>
            <rFont val="Arial"/>
            <family val="2"/>
          </rPr>
          <t>En esta columna se describe el requerimiento específico asociado al articulo aplicable, con el fin de establecer el mecanismo por medio del cual se cumple la norma.</t>
        </r>
      </text>
    </comment>
    <comment ref="H12" authorId="0" shapeId="0" xr:uid="{00000000-0006-0000-0300-000006000000}">
      <text>
        <r>
          <rPr>
            <sz val="10"/>
            <rFont val="Arial"/>
            <family val="2"/>
          </rPr>
          <t>En esta columna se relaciona el o los subsistemes del SIG asociados a la norma</t>
        </r>
      </text>
    </comment>
    <comment ref="I12" authorId="0" shapeId="0" xr:uid="{00000000-0006-0000-0300-000007000000}">
      <text>
        <r>
          <rPr>
            <sz val="10"/>
            <rFont val="Arial"/>
            <family val="2"/>
          </rPr>
          <t>En esta casilla identifique el o los procesos de la entidad u organismo distrital con el que se relaciona el requisito</t>
        </r>
      </text>
    </comment>
    <comment ref="J12" authorId="0" shapeId="0" xr:uid="{00000000-0006-0000-0300-000008000000}">
      <text>
        <r>
          <rPr>
            <sz val="10"/>
            <rFont val="Arial"/>
            <family val="2"/>
          </rPr>
          <t>En esta columna registre la peridicidad de aplicación del requisito (semanal, mensual, trimestral, semestral, anual, permanente, etc)</t>
        </r>
      </text>
    </comment>
    <comment ref="K12" authorId="0" shapeId="0" xr:uid="{00000000-0006-0000-0300-000009000000}">
      <text>
        <r>
          <rPr>
            <sz val="10"/>
            <rFont val="Arial"/>
            <family val="2"/>
          </rPr>
          <t>En esta columna registre el o los cargos responsable del cumpliemiento normativo</t>
        </r>
      </text>
    </comment>
    <comment ref="L12" authorId="0" shapeId="0" xr:uid="{00000000-0006-0000-0300-00000A000000}">
      <text>
        <r>
          <rPr>
            <sz val="10"/>
            <rFont val="Arial"/>
            <family val="2"/>
          </rPr>
          <t>CORRECCIÓN:
ÁREA
En esta columna se registra el nombre de la dependencia a la cual pertenece el o los cargos responsable del cumpliemiento normativo</t>
        </r>
      </text>
    </comment>
    <comment ref="M12" authorId="0" shapeId="0" xr:uid="{00000000-0006-0000-0300-00000B000000}">
      <text>
        <r>
          <rPr>
            <sz val="10"/>
            <rFont val="Arial"/>
            <family val="2"/>
          </rPr>
          <t>En esta columna se registra el mecanismo por medio del cual se da cumpliemiento al requisito por medio de la entidad u organismo distrital</t>
        </r>
      </text>
    </comment>
    <comment ref="N12" authorId="0" shapeId="0" xr:uid="{00000000-0006-0000-0300-00000C000000}">
      <text>
        <r>
          <rPr>
            <sz val="10"/>
            <rFont val="Arial"/>
            <family val="2"/>
          </rPr>
          <t>En esta columna registra el documento que evidencia el cumpleimiento del requisito</t>
        </r>
      </text>
    </comment>
    <comment ref="O12" authorId="0" shapeId="0" xr:uid="{00000000-0006-0000-0300-00000D000000}">
      <text>
        <r>
          <rPr>
            <sz val="10"/>
            <rFont val="Arial"/>
            <family val="2"/>
          </rPr>
          <t>En esta columna registra el tipo de evaluación realizada, es decir, si es realizada por el mismo proceso o dependencia encargada del cumplimiento normativo (AUTOEVALUACIÓN) o si la verificación es realizada por la Oficina de Control Interno (AUTOCONTROL
)</t>
        </r>
      </text>
    </comment>
    <comment ref="Q12" authorId="0" shapeId="0" xr:uid="{00000000-0006-0000-0300-00000E000000}">
      <text>
        <r>
          <rPr>
            <sz val="10"/>
            <rFont val="Arial"/>
            <family val="2"/>
          </rPr>
          <t>En esta columna registre el cargo responsable de ejecurtar el seguimiento, evaluación o autoevaluación</t>
        </r>
      </text>
    </comment>
    <comment ref="R12" authorId="0" shapeId="0" xr:uid="{00000000-0006-0000-0300-00000F000000}">
      <text>
        <r>
          <rPr>
            <sz val="10"/>
            <rFont val="Arial"/>
            <family val="2"/>
          </rPr>
          <t>CORRECCIÓN: 
ÁREA
En esta columna resgistre el nombre de la dependencia responsable de realizar la actividad de seguimiento, evaluación o autoevaluación</t>
        </r>
      </text>
    </comment>
    <comment ref="S12" authorId="0" shapeId="0" xr:uid="{00000000-0006-0000-0300-000010000000}">
      <text>
        <r>
          <rPr>
            <sz val="10"/>
            <rFont val="Arial"/>
            <family val="2"/>
          </rPr>
          <t>En esta columna se registra la frecuencia para realizar el seguimiento (semanal, mensual, trimestral, semestral, anual, permanente, etc)</t>
        </r>
      </text>
    </comment>
    <comment ref="T12" authorId="0" shapeId="0" xr:uid="{00000000-0006-0000-0300-000011000000}">
      <text>
        <r>
          <rPr>
            <sz val="10"/>
            <rFont val="Arial"/>
            <family val="2"/>
          </rPr>
          <t>En esta columna registra el concepto de cumplimiento del requisito legal o normativo</t>
        </r>
      </text>
    </comment>
    <comment ref="V12" authorId="0" shapeId="0" xr:uid="{00000000-0006-0000-0300-000012000000}">
      <text>
        <r>
          <rPr>
            <sz val="10"/>
            <rFont val="Arial"/>
            <family val="2"/>
          </rPr>
          <t>En esta columna  se registran  las oportunidades de mejora detectadas resultante del seguimiento y evaluación de los requisitos legales y/o normativos , Estas acciones deben verse reflejadas en el plan de mejoramiento de la entidad u organismo distrital</t>
        </r>
      </text>
    </comment>
    <comment ref="W12" authorId="0" shapeId="0" xr:uid="{00000000-0006-0000-0300-000013000000}">
      <text>
        <r>
          <rPr>
            <sz val="10"/>
            <rFont val="Arial"/>
            <family val="2"/>
          </rPr>
          <t>En esta columna se registra el riesgo de incumplimiento del requisito legal o normativo; estos deben reflejarse en el  mapa de riesgos de la entidad u organismo distrital</t>
        </r>
      </text>
    </comment>
    <comment ref="T13" authorId="0" shapeId="0" xr:uid="{00000000-0006-0000-0300-000014000000}">
      <text>
        <r>
          <rPr>
            <b/>
            <sz val="9"/>
            <color indexed="8"/>
            <rFont val="Tahoma"/>
            <family val="2"/>
            <charset val="1"/>
          </rPr>
          <t xml:space="preserve">Laura:
</t>
        </r>
        <r>
          <rPr>
            <sz val="9"/>
            <color indexed="8"/>
            <rFont val="Tahoma"/>
            <family val="2"/>
            <charset val="1"/>
          </rPr>
          <t xml:space="preserve">
CORRECCIÓN: SÍ</t>
        </r>
      </text>
    </comment>
  </commentList>
</comments>
</file>

<file path=xl/sharedStrings.xml><?xml version="1.0" encoding="utf-8"?>
<sst xmlns="http://schemas.openxmlformats.org/spreadsheetml/2006/main" count="4188" uniqueCount="1967">
  <si>
    <t>Subdirección Académica</t>
  </si>
  <si>
    <t>NA</t>
  </si>
  <si>
    <t>N/A</t>
  </si>
  <si>
    <t>Subdirector Académico</t>
  </si>
  <si>
    <t>IDENTIFICACIÓN DE REQUISITOS LEGALES Y/O NORMATIVOS  IDENTIFICACIÓN DEL REQUISITO</t>
  </si>
  <si>
    <t xml:space="preserve">  APLICACIÓN DEL REQUISITO LEGAL Y/O NORMATIVO</t>
  </si>
  <si>
    <t xml:space="preserve">SEGUIMIENTO A LA APLICACIÓN DEL REQUISITO LEGAL Y/O NORMATIVO </t>
  </si>
  <si>
    <t>TEMÁTICA</t>
  </si>
  <si>
    <t xml:space="preserve">CLASIFICACIÓN NORMATIVA </t>
  </si>
  <si>
    <t>CONSECUTIVO/ NÚMERO</t>
  </si>
  <si>
    <t>AÑO</t>
  </si>
  <si>
    <t>ARTÍCULO APLICABLE</t>
  </si>
  <si>
    <t>REQUERIMIENTO ESPECÍFICO</t>
  </si>
  <si>
    <t xml:space="preserve">SUBSISTEMA NTD-SIG </t>
  </si>
  <si>
    <t xml:space="preserve">PROCESO </t>
  </si>
  <si>
    <t>FRECUENCIA DE APLICACIÓN DEL REQUISITO LEGAL</t>
  </si>
  <si>
    <t>RESPONSABLE DE LA APLICACIÓN</t>
  </si>
  <si>
    <t>MECANISMOS DE CUMPLIMIENTO</t>
  </si>
  <si>
    <t>EVIDENCIA DE  APLICACIÓN DEL REQUISITO</t>
  </si>
  <si>
    <t>TIPO</t>
  </si>
  <si>
    <t>RESPONSABLE DEL SEGUIMIENTO</t>
  </si>
  <si>
    <t>FRECUENCIA DEL SEGUIMIENTO</t>
  </si>
  <si>
    <t xml:space="preserve">CUMPLE </t>
  </si>
  <si>
    <t>OPORTUNIDADES DE MEJORA</t>
  </si>
  <si>
    <t>RIESGO NORMATIVO ASOCIADO</t>
  </si>
  <si>
    <t>EVALUACIÓN</t>
  </si>
  <si>
    <t>AUTOCONTROL</t>
  </si>
  <si>
    <t>SI</t>
  </si>
  <si>
    <t>NO</t>
  </si>
  <si>
    <t>Derecho a la Educación</t>
  </si>
  <si>
    <t>Constitución Política de Colombia</t>
  </si>
  <si>
    <t>N.A.</t>
  </si>
  <si>
    <t>CAPÍTULO 2
DE LOS DERECHOS SOCIALES, ECONÓMICOS Y CULTURALES</t>
  </si>
  <si>
    <t xml:space="preserve">Art. 67 </t>
  </si>
  <si>
    <t>La educación es un derecho de la persona y un servicio público que tiene una función social; con ella se busca el acceso al conocimiento, a la ciencia, a la técnica y a los demás bienes y valores de la cultura; y los forma en el respeto a los derechos humanos, la paz y la democracia; y en la práctica del trabajo y la recreación, para el mejoramiento cultural, científico, tecnológico y para la protección del ambiente.</t>
  </si>
  <si>
    <t>Transversal</t>
  </si>
  <si>
    <t>Permanente</t>
  </si>
  <si>
    <t>Funcionarios Subdirección Académica</t>
  </si>
  <si>
    <t>X</t>
  </si>
  <si>
    <t>Sí</t>
  </si>
  <si>
    <t>Ejercicio Docente</t>
  </si>
  <si>
    <t>Art. 68</t>
  </si>
  <si>
    <t>(…) La Ley garantiza la profesionalización y dignificación de la actividad docente.</t>
  </si>
  <si>
    <t>Derechos de Autor</t>
  </si>
  <si>
    <t>Ley</t>
  </si>
  <si>
    <t>Sobre derechos de autor</t>
  </si>
  <si>
    <t>Art. 4</t>
  </si>
  <si>
    <t>Artículo 4º.- Son titulares de los derechos reconocidos por la Ley: 
A. (...)
F. La persona natural a jurídica que, en virtud de contrato obtenga por su cuenta y riesgo, la producción de una obra científica, literaria o artística realizada por uno o varios autores en las condiciones previstas en el artículo 20 de esta Ley.</t>
  </si>
  <si>
    <t xml:space="preserve">
Subdirección Académica</t>
  </si>
  <si>
    <t>Contratos</t>
  </si>
  <si>
    <t>Expediente contractual</t>
  </si>
  <si>
    <t xml:space="preserve">DEBERES. No. 1. Cumplir y hacer que se cumplan los deberes contenidos en la Constitución, los tratados de Derecho Internacional Humanitario, los demás ratificados por el Congreso, las leyes, los decretos, las ordenanzas, los acuerdos distritales y municipales, los estatutos de la entidad, los reglamentos y los manuales de funciones, las decisiones judiciales y disciplinarias, las convenciones colectivas, los contratos de trabajo y las órdenes superiores emitidas por funcionario competente. No.5. Custodiar y cuidar la documentación e información que por razón de su empleo, cargo o función conserve bajo su cuidado o a la cual tenga acceso, e impedir o evitar la sustracción, destrucción, ocultamiento o utilización indebidos. No.22. Responder por la conservación de los útiles, equipos, muebles y bienes confiados a su guarda o administración y rendir cuenta oportuna de su utilización. </t>
  </si>
  <si>
    <t>Por la cual se dictan disposiciones sobre racionalización de trámites y procedimientos administrativos de los organismos y entidades del Estado y de los particulares que ejercen funciones públicas o prestan servicios públicos.</t>
  </si>
  <si>
    <t>TODOS</t>
  </si>
  <si>
    <t>Racionalización de trámites administrativos</t>
  </si>
  <si>
    <t>Ley de Ciencia y Tecnología</t>
  </si>
  <si>
    <t>Por la cual se modifica la Ley 29 de 1990, se transforma a Colciencias en Departamento Administrativo, se fortalece el Sistema Nacional de Ciencia, Tecnología e Innovación en Colombia y se dictan otras disposiciones</t>
  </si>
  <si>
    <t>Art. 2</t>
  </si>
  <si>
    <t>Por medio de la presente Ley se desarrollan los derechos de los ciudadanos y los deberes del Estado en materia del desarrollo del conocimiento científico, del desarrollo tecnológico y de la innovación, se consolidan los avances hechos por la Ley 29 de 1990, mediante los siguientes objetivos específicos:
1. Fortalecer una cultura basada en la generación, la apropiación y la divulgación del conocimiento y la investigación científica, el desarrollo tecnológico, la innovación y el aprendizaje permanentes.
2. Definir las bases para la formulación de un Plan Nacional de Ciencia, Tecnología e Innovación.
3. Incorporar la ciencia, la tecnología y la innovación, como ejes transversales de la política económica y social del país...
9. Fortalecer el desarrollo regional a través de políticas integrales de descentralización e internacionalización de las actividades científicas, tecnológicas y de innovación, de acuerdo con las dinámicas internacionales.
10. Orientar el fomento de actividades científicas, tecnológicas y de innovación hacia el mejoramiento de la competitividad en el marco del Sistema Nacional de Competividad.
11. Establecer disposiciones generales que conlleven al fortalecimiento del conocimiento científico y el desarrollo de la innovación para el efectivo cumplimiento de la presente ley.</t>
  </si>
  <si>
    <t>Art. 3</t>
  </si>
  <si>
    <t>Por la cual se dictan normas orientadas a fortalecer los mecanismos de prevención, investigación y sanción de actos de corrupción y la efectividad del control de la gestión pública</t>
  </si>
  <si>
    <t>Por el cual se dictan disposiciones generales para la protección de datos personales.</t>
  </si>
  <si>
    <t>Seguridad en el manejo de datos personales</t>
  </si>
  <si>
    <t>Por el cual se crea la ley de transparencia y del derecho de acceso a la información pública nacional y se dictan otras disposiciones.</t>
  </si>
  <si>
    <t>Transparencia y Derecho de Acceso a la Información Pública.  Datos Abiertos. Programa de Gestión Documental.</t>
  </si>
  <si>
    <t>Decreto</t>
  </si>
  <si>
    <t>Por el cual se reglamenta internamente el ejercicio del Derecho de Petición y la manera de atender las quejas por el mal funcionamiento de los servicios a cargo del Distrito Especial de Bogotá</t>
  </si>
  <si>
    <t>Derechos de Petición y manejo de quejas en el Distrito de Bogotá.</t>
  </si>
  <si>
    <t>Por la cual se reglamenta parcialmente la Ley 1712 de 2014 y se dictan otras disposiciones.</t>
  </si>
  <si>
    <t>Fortalece la gestión documental pública y ratifica el papel de los Archivos en la transparencia del Estado</t>
  </si>
  <si>
    <t>x</t>
  </si>
  <si>
    <t>Acuerdo</t>
  </si>
  <si>
    <t>Por el cual se crea el Instituto para la Investigación Educativa y el Desarrollo Pedagógico y se dictan otras disposiciones</t>
  </si>
  <si>
    <t>Todo el documento</t>
  </si>
  <si>
    <t>Objetivos y funciones. El Instituto para la Investigación Educativa y el Desarrollo Pedagógico, en procura del mejoramiento cualitativo de la Educación desarrollará las siguientes funciones:
*Dirigir, coordinar y ejecutar los programas de investigación, tanto básica como aplicada con énfasis en lo socio-educativo y pedagógico, que deba cumplir la administración, de acuerdo con los planes y programas aprobados y difundir los resultados de las investigaciones.
*Dirigir, coordinar y ejecutar los programas de evaluación del sistema educativo y perfeccionamiento profesional.
*Articular y promover las innovaciones educativas producto de los proyectos institucionales o locales con los procesos investigativos y de formación de docentes como alternativa para el mejoramiento de la práctica pedagógica.
*Diseñar, producir, promocionar y evaluar textos, documentos, periódicos, material audiovisual y ayudas educativas didácticas.
*Promover y evaluar la oferta de capacitación y actualización de los docentes, de acuerdo con los desarrollos curriculares y pedagógicos y facilitar el acceso a la capacitación de los docentes públicos vinculados a los establecimientos educativos del Distrito Capital.
*Asumir las competencias relacionadas con currículum y material educativo.
*Fijar políticas sobre formación, actualización y especialización docente a través del Comité Distrital de Formación Docente, que se creará con la participación de las Universidades existentes en el Distrito.</t>
  </si>
  <si>
    <t xml:space="preserve">Académica </t>
  </si>
  <si>
    <t>Resolución</t>
  </si>
  <si>
    <t>"Por medio de la cual se crea el Comité Asesor Académico"</t>
  </si>
  <si>
    <t>Comité Asesor Académico</t>
  </si>
  <si>
    <t>Por la cual se ajusta la Resolución 204 de 2008 en el Instituto para la Investigación Educativa y el Desarrollo Pedagógico - IDEP</t>
  </si>
  <si>
    <t>Manejo de Información en Gobierno en Línea para los ciudadanos</t>
  </si>
  <si>
    <t xml:space="preserve">Por la cual se establecen los criterios para otorgar el aval a los investigadores en los Grupos de Trabajo y Seminarios Virtuales que ofrece CLACSO”
</t>
  </si>
  <si>
    <t>Representante Legal y subdirector Académico</t>
  </si>
  <si>
    <t>EPÍGRAFE</t>
  </si>
  <si>
    <t>ÁREA O DEPENDENCIA</t>
  </si>
  <si>
    <t>PROCESO: MEJORAMIENTO INTEGRAL Y CONTINUO</t>
  </si>
  <si>
    <t>PROCESO: GESTIÓN CONTRACTUAL</t>
  </si>
  <si>
    <t>PROCESO: GESTIÓN JURÍDICA</t>
  </si>
  <si>
    <t>PROCESO: GESTIÓN TECNOLÓGICA</t>
  </si>
  <si>
    <t>Todo</t>
  </si>
  <si>
    <t xml:space="preserve">Decreto </t>
  </si>
  <si>
    <t>Art. 11</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</si>
  <si>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t>
  </si>
  <si>
    <t>Actas</t>
  </si>
  <si>
    <t>Por el cual se establece el Estatuto de Planeación del Distrito Capital y se reglamenta la Formulación, la Aprobación, la Ejecución y la Evaluación del Plan de Desarrollo Económico y Social y de Obras Públicas del Distrito</t>
  </si>
  <si>
    <t>Todos</t>
  </si>
  <si>
    <t>Por la cual se expiden los Estatutos del Instituto para la Investigación Educativa y el Desarrollo Pedagógico</t>
  </si>
  <si>
    <t xml:space="preserve">Ley </t>
  </si>
  <si>
    <t>Por el cual se expide la Ley General de Educación</t>
  </si>
  <si>
    <t>Art. 7</t>
  </si>
  <si>
    <t>La familia. A la familia como núcleo fundamental de la sociedad y primer responsable de la educación de los hijos, hasta la mayoría de edad o hasta cuando ocurra cualquier otra clase o forma de emancipación, le corresponde: … f) Contribuir solidariamente con la institución educativa para la formación de sus hijos.</t>
  </si>
  <si>
    <t>Art. 70</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</si>
  <si>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</si>
  <si>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</si>
  <si>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 9</t>
  </si>
  <si>
    <t>Instituciones educativas. Institución educativa es un conjunto de personas y bienes promovida por las autoridades públicas o por particulares, cuya finalidad será prestar un año de educación preescolar y nueve grados de educación básica como mínimo, y la media. Las que no ofrecen la totalidad de dichos grados se denominarán centros educativos y deberán asociarse con otras instituciones con el fin de ofrecer el ciclo de educación básica completa a los estudiantes.
Deberán contar con licencia de funcionamiento o reconocimiento de carácter oficial, disponer de la infraestructura administrativa, soportes pedagógicos, planta física y medios educativos adecuados.
Las instituciones educativas combinarán los recursos para brindar una educación de calidad, la evaluación permanente, el mejoramiento continuo del servicio educativo y los resultados del aprendizaje, en el marco de su Programa Educativo Institucional.
Las instituciones educativas estatales son departamentales, distritales o municipales.</t>
  </si>
  <si>
    <t>Derecho de los niños, niñas y jóvenes</t>
  </si>
  <si>
    <t>Código de Infancia y Adolescencia</t>
  </si>
  <si>
    <t>Art. 17</t>
  </si>
  <si>
    <t>Derecho a la vida y a la calidad de vida y a un ambiente sano. Los niños, las niñas y los adolescentes tienen derecho a la vida, a una buena calidad de vida y a un ambiente sano en condiciones de dignidad y goce de todos sus derechos en forma prevalente.
La calidad de vida es esencial para su desarrollo integral acorde con la dignidad de ser humano. Este derecho supone la generación de condiciones que les aseguren desde la concepción cuidado, protección, alimentación nutritiva y equilibrada, acceso a los servicios de salud, educación, vestuario adecuado, recreación y vivienda segura dotada de servicios públicos esenciales en un ambiente sano.
Parágrafo. El Estado desarrollará políticas públicas orientadas hacia el fortalecimiento de la primera infancia.</t>
  </si>
  <si>
    <t>Propiedad Intelectual</t>
  </si>
  <si>
    <t>Ley Antimatoneo</t>
  </si>
  <si>
    <t>Art. 1</t>
  </si>
  <si>
    <t>Art. 22</t>
  </si>
  <si>
    <t>Participación de la familia. La familia, como parte de la comunidad educativa, en el marco del Sistema Nacional de convivencia escolar y formación para los derechos humanos, la educación para la sexualidad y la prevención y mitigación de la violencia escolar, además de las obligaciones consagradas en el artículo 67 de la Constitución Política, en la Ley 115 de 1994, la Ley 1098 de 2006, la Ley 1453 de 2011 y demás normas vigentes.</t>
  </si>
  <si>
    <t>Estatuto de Profesionalización Docente</t>
  </si>
  <si>
    <t>Art. 38</t>
  </si>
  <si>
    <t>Art. 39</t>
  </si>
  <si>
    <t>Art. 40</t>
  </si>
  <si>
    <t>Marco ético de la profesión docente. El ejercicio de la docencia tiene como fundamento la comprensión de la educación como bien público, como actividad centrada en los estudiantes y al servicio de la nación y de la sociedad. La profesión docente implica una práctica que requiere idoneidad académica y moral, posibilita el desarrollo y crecimiento personal y social del educador y del educando y requiere compromiso con los diversos contextos socio - culturales en los cuales se realiza.</t>
  </si>
  <si>
    <t xml:space="preserve">Acuerdo </t>
  </si>
  <si>
    <t>Por el cual se adoptan los lineamientos para la formación de docentes, con créditos para ascenso en el escalafón</t>
  </si>
  <si>
    <t>Adopción: Adóptese el documento "Lineamientos para la formación de docentes con créditos para ascenso en el Escalafón" como mecanismo para el reconocimiento de créditos para ascenso en el escalafón mediante la realización de programas de formación y procesos de investigación.</t>
  </si>
  <si>
    <t>Seguimiento a compromisos</t>
  </si>
  <si>
    <t>CLACSO</t>
  </si>
  <si>
    <t>Resolución y Procedimiento</t>
  </si>
  <si>
    <t>Solicitues y respuestas</t>
  </si>
  <si>
    <t>Por la cual se asigna al Archivo General de la Nación la función de fijar políticas y reglamentos para el manejo de los archivos en Colombia.</t>
  </si>
  <si>
    <t>Manejo de Archivos</t>
  </si>
  <si>
    <t>Estatutaria de la administración de justicia</t>
  </si>
  <si>
    <t>Sobre el uso de la tecnología, medios técnicos, electrónicos, informáticos y telemáticos en la administración de justicia. Los documentos emitidos por los citados medios, cualquiera que sea su soporte, gozarán de la validez y eficacia de un documento original siempre que quede garantizada su autenticidad, integridad y el cumplimiento de los requisitos exigidos por las leyes procesales.</t>
  </si>
  <si>
    <t>Por medio de la cual se define y reglamenta el acceso y uso de los mensajes de datos, del comercio electrónico y de las firmas digitales, y se establecen las entidades de certificación y se dictan otras disposiciones.</t>
  </si>
  <si>
    <t>Se define y reglamenta el acceso y uso de los mensajes de datos, del comercio electrónico y las firmas digitales, y se establecen las entidades de certificación y se dictan otras disposiciones.</t>
  </si>
  <si>
    <t>Por medio de la cual se dicta la Ley General de Archivos y se dictan otras disposiciones.</t>
  </si>
  <si>
    <t xml:space="preserve">Código Penal Colombiano. </t>
  </si>
  <si>
    <t>Divulgación y empleo de documentos reservados. Modificado por el art. 25, Ley 1288 de 2009.  El que en provecho propio o ajeno o con perjuicio de otro divulgue o emplee el contenido de un documento que deba permanecer en reserva, incurrirá en multa, siempre que la conducta no constituya delito sancionado con pena mayor.</t>
  </si>
  <si>
    <t>Falsedad en Documento</t>
  </si>
  <si>
    <t>Por la cual se expide el Código de Procedimiento Penal</t>
  </si>
  <si>
    <t>Obtención de muestras que involucren al imputado.</t>
  </si>
  <si>
    <t>Prueba documental</t>
  </si>
  <si>
    <t>Por el cual se suprimen y reforman regulaciones, procedimientos o trámites innecesarios existentes en la Administración Pública.</t>
  </si>
  <si>
    <t>Firma mecánica</t>
  </si>
  <si>
    <t>Prohibición de exigir copias o fotocopias de documentos que se poseen</t>
  </si>
  <si>
    <t>Prohibición de paz y salvo internos</t>
  </si>
  <si>
    <t>Solicitud oficiosa por parte de las entidades públicas</t>
  </si>
  <si>
    <t>Prohibición de retener documentos de identidad</t>
  </si>
  <si>
    <t>Formulario único</t>
  </si>
  <si>
    <t>Utilización del sistema electrónicos de archivo y transmisión de datos</t>
  </si>
  <si>
    <t>Por el cual se dictan normas para suprimir o reformar regulaciones, procedimientos y trámites innecesarios existentes en la Administración Pública</t>
  </si>
  <si>
    <t>Por el cual se reglamenta el Sistema Nacional de Archivos, se establece la Red Nacional de Archivos, se deroga el decreto 4124 de 2004 y se dictan otras disposiciones relativas a la administración de los archivos del Estado.</t>
  </si>
  <si>
    <t>Por el cual se reglamenta el Título V de la Ley 594 de 2000, parcialmente los artículos 58 y 59 de la Ley 1437 de 2011 y se dictan otras disposiciones en materia de Gestión Documental para todas las Entidades del Estado.</t>
  </si>
  <si>
    <t>Por el cual se reglamenta parcialmente la Ley 397 de 1997, modificada por la Ley 1185 de 2008 en lo relativo al Patrimonio Cultural de la Nación de naturaleza documental archivística y la Ley 594 de 2000 y se dictan otras disposiciones.</t>
  </si>
  <si>
    <t xml:space="preserve">Reglamento General de Archivos. </t>
  </si>
  <si>
    <t>Por el cual se desarrolla el artículo 43 del capítulo V "Acceso a los documentos de archivo", del AGN del Reglamento general de archivos sobre "Restricciones por razones de conservación"</t>
  </si>
  <si>
    <t>Acceso a documentos de archivo</t>
  </si>
  <si>
    <t>Conservación de documentos</t>
  </si>
  <si>
    <t>Por el cual se desarrolla el artículo 45, "Requisitos para la Consulta" del capitulo V, "Acceso A Los Documentos De Archivo", Del Reglamento General De Archivos</t>
  </si>
  <si>
    <t>Consulta de Documentos</t>
  </si>
  <si>
    <t>Del Consejo Directivo del Archivo General de la Nación en el cual establece pautas para la administración de las comunicaciones oficiales en las entidades públicas y las privadas que cumplen funciones públicas</t>
  </si>
  <si>
    <t>Pautas para la administración de las comunicaciones oficiales en las entidades públicas</t>
  </si>
  <si>
    <t>Por el cual se establecen los lineamientos básicos para la organización de fondos acumulados</t>
  </si>
  <si>
    <t>Organización de Fondos Acumulados.  Archivo Central</t>
  </si>
  <si>
    <t>Organización de Archivos de Gestión de las entidades Públicas</t>
  </si>
  <si>
    <t>Por el cual se reglamenta parcialmente el decreto 2578 de 2012, se adopta y reglamenta el comité evaluador de Documentos del Archivo General de la Nación y se dictan otras disposiciones</t>
  </si>
  <si>
    <t>Comité Evaluador de Documentos del Archivo General de la Nación</t>
  </si>
  <si>
    <t>Por el cual se establecen los criterios básicos para la clasificación, ordenación y descripción de los archivos en las entidades públicas y privadas que cumplan funciones públicas y se dictan otras disposiciones</t>
  </si>
  <si>
    <t>Descripción de los archivos de las entidades públicas</t>
  </si>
  <si>
    <t>Por medio del cual se establecen los criterios básicos para creación, conformación, organización, control y consulta de los expedientes de archivo y se dictan otras disposiciones</t>
  </si>
  <si>
    <t>Creación, conformación, organización, control y consulta de expedientes de archivos</t>
  </si>
  <si>
    <t>Por medio del cual se establecen los lineamientos para reconstrucción de expedientes y se dictan otras disposiciones</t>
  </si>
  <si>
    <t>Lineamientos para la reconstrucción de expedientes</t>
  </si>
  <si>
    <t>Eficiencia administrativa y lineamientos de la política Cero Papel en la administración pública</t>
  </si>
  <si>
    <t>Reducción en el uso del papel en la administración pública</t>
  </si>
  <si>
    <t>por la cual se crea el Sistema Interno de Gestión Documental (SIGA) del Instituto para la Investigación Educativa y el Desarrollo Pedagógico - IDEP</t>
  </si>
  <si>
    <t>Derecho de los ciudadanos a acceder a los documentos públicos.</t>
  </si>
  <si>
    <t>Por la cual se dictan normas tendientes a preservar la moralidad en la Administración Pública y se fijan disposiciones con el fin de erradicar la corrupción administrativa</t>
  </si>
  <si>
    <t xml:space="preserve">Revocatoria de nombramiento, declaracion de bienes y rentas , modificacion al codigo penal en delitos cometios al desempeñar funciones publicas. </t>
  </si>
  <si>
    <t>Por la cual se expide el Código Único Disciplinario.</t>
  </si>
  <si>
    <t>Titularidad de la acción disciplinaria, potestad disciplinaria y ámbito de aplicación de la Ley Disciplinaria</t>
  </si>
  <si>
    <t>Adopción por las entidades de la administración pública de criterios que permitan apoyar a la industria nacional en los diferentes procesos de contratación.</t>
  </si>
  <si>
    <t>Ámbito de aplicación, principios que regulan las actuaciones y procedimientos administrativos.</t>
  </si>
  <si>
    <t xml:space="preserve">1, 3, 4, 5, 8, 9,
73, 74, 
78, 81, 82, 83,
84, 85, 86, 87,
88, 89, 90, 91,
92, 93, 94, 95 y
96
</t>
  </si>
  <si>
    <t xml:space="preserve">Medidas administrativas y disciplinarias para la lucha contra la corrupción, políticas institucionales y pedagógicas, disposiciones para prevenir y combatir la corrupción en la contratación pública.
</t>
  </si>
  <si>
    <t>Expide el codigo General del Proceso</t>
  </si>
  <si>
    <t xml:space="preserve">Sistema Presupuestal, principios del sistema, naturaleza, composición y funciones del Confis, del presupuesto de rentas y recursos de capital, el presupuesto de gastos o de apropiaciones, preparacion y presentacion del proyecto de presupuesto general de la Nacion. </t>
  </si>
  <si>
    <t>Creación de la Unidad Administrativa Especial - Agencia Eficiente -, como una entidad descentralizada de la rama ejecutiva del orden nacional, con personería jurídica, patrimonio propio y autonomía administrativa y financiera, adscrita al Departamento Nacional de Planeación.</t>
  </si>
  <si>
    <t xml:space="preserve">Principios y normas generales aplicables a los trámites y procedimientos administrativos, trámites, procedimientos y regulaciones del sector administrativo de planeación.
</t>
  </si>
  <si>
    <t xml:space="preserve">Todas </t>
  </si>
  <si>
    <t xml:space="preserve">Circulares que establecen parámetros en la actividad contractual de las entidades estatales sujetas al estatuto de contratación </t>
  </si>
  <si>
    <t xml:space="preserve">LIQUIDACIÓN DE CONTRATOS Y CONVENIOS </t>
  </si>
  <si>
    <t xml:space="preserve">Requiere a los supervisores designados para el control y vigilancia de la ejecución de los contratos y convenios celebrados por el IDEP, que a la terminación de cada uno, deben junto con el contratista protectar el acta de liquidación respectiva, siempre que la liquidación se haya pactado en el contrato o convenio o que la ley asi lo exija. </t>
  </si>
  <si>
    <t>Aplicación del formato "Certificación de cierre del expediente contractual"</t>
  </si>
  <si>
    <t>“Por la cual se crea el Comité Asesor de Contratación del Instituto para la Investigación Educativa y el desarrollo Pedagógico - IDEP”</t>
  </si>
  <si>
    <t xml:space="preserve">Corformación, sesión y temas que corresponden. </t>
  </si>
  <si>
    <t>El Código Civil comprende las disposiciones legales sustantivas que determinan especialmente los derechos de los particulares, por razón del estado de las personas, de sus bienes, obligaciones, contratos y acciones civiles.</t>
  </si>
  <si>
    <t>Considerado este Código en su conjunto en cada uno de los títulos, capítulos y artículos de que se compone, forma la regla establecida por el legislador colombiano, a la cual es un deber de los particulares ajustarse en sus asuntos civiles, que es lo que constituye la ley o el derecho civil nacional.</t>
  </si>
  <si>
    <t xml:space="preserve">Define las reglas y principios que rigen los contratos de las entidades estatales.
</t>
  </si>
  <si>
    <t>Titularidad de la acción disciplinaria, potestad disciplinaria y ambito de aplicación de la Ley Disciplinaria</t>
  </si>
  <si>
    <t>Ambito de aplicación, principios que regulan las actuaciones y procedimientos administrativos.</t>
  </si>
  <si>
    <t>Regula la actividad procesal en los asuntos civiles, comerciales,entre otros. Se aplica, además, a todos los asuntos de cualquier jurisdicción o especialidad y a las actuaciones de particulares y autoridades administrativas, cuando ejerzan funciones jurisdiccionales, en cuanto no estén regulados expresamente en otras leyes.</t>
  </si>
  <si>
    <t xml:space="preserve">Por el cual se expide  el Codigo de Comercio </t>
  </si>
  <si>
    <t>Los comerciantes y los asuntos mercantiles se regirán por las disposiciones de la ley comercial, y los casos no regulados expresamente en ella serán decididos por analogía de sus normas.</t>
  </si>
  <si>
    <t>Por la cual se expide el procedimiento inteno para el tramite de acciones de tutela del Instituto para la investigaciòn educativa y el Desarrollo pedagogico</t>
  </si>
  <si>
    <t xml:space="preserve">Establecer el tramite interno para dar respuesta a las acciones de tutela  instauradas en contra de la entidad. </t>
  </si>
  <si>
    <t xml:space="preserve">Derechos de los ciudadanos </t>
  </si>
  <si>
    <t>Por la cual se conceden facultades extraordinarias al Presidente de la República para reformar el Código Contencioso-Administrativo</t>
  </si>
  <si>
    <t>Tramite de solicitudes y peticiones de los ciudadano a las entidades de la administración pública</t>
  </si>
  <si>
    <t>Por la cual se ordena la publicidad de los actos y documentos oficiales</t>
  </si>
  <si>
    <t>Publicidad de los actos y documentos oficiales.  Acceso de los ciudadanos a los documentos.</t>
  </si>
  <si>
    <t>Por medio de la cual se define y reglamenta el acceso y uso de los mensajes de datos, del comercio electrónico y de las firmas digitales, y se establecen las entidades de certificación y se dictan otras disposiciones</t>
  </si>
  <si>
    <t>Por la cual se expide el Código de Procedimiento Administrativo y de lo Contencioso Administrativo.</t>
  </si>
  <si>
    <t>Manejo de los Derechos de petición</t>
  </si>
  <si>
    <t>Por el cual se establecen lineamientos para preservar y fortalecer la transparencia y para la prevención de la corrupción en las Entidades y Organismos del Distrito Capital</t>
  </si>
  <si>
    <t>Fortalecer la transparencia en el Distrito Capital</t>
  </si>
  <si>
    <t>Por medio del cual se adopta la Política Pública Distrital de Servicio a la Ciudadanía en la ciudad de Bogotá D.C.</t>
  </si>
  <si>
    <t>Servicio a la Ciudadanía desde la Administración Distrital</t>
  </si>
  <si>
    <t>Por medio del cual se reglamenta en el Distrito Especial de Bogotá, el ejercicio de Derecho de Petición, de Información y Copia y de Consulta y se crea una Personería Delegada</t>
  </si>
  <si>
    <t>Derecho de Petición, de Información y Copia y de Consulta</t>
  </si>
  <si>
    <t>Por el cual se adoptan medidas para la atención digna, cálida y decorosa a ciudadanía en Bogotá Distrito Capital y se prohíbe la ocupación del espacio público con filas de usuarios de servicios privados o públicos y se dictan otras disposiciones</t>
  </si>
  <si>
    <t>Atención digna a la ciudadanía</t>
  </si>
  <si>
    <t>Solicitud de instrucciones para la atención de quejas, reclamos, sugerencias y solicitudes de información en las entidades distritales</t>
  </si>
  <si>
    <t>Procedimiento para Presentar Quejas, Reclamos Y Sugerencias a través del Sistema Distrital de Quejas Y Soluciones</t>
  </si>
  <si>
    <t>Por medio de la cual se crea la Ley de Transparencia y del Derecho de Acceso a la Información Pública Nacional y se dictan otras disposiciones.</t>
  </si>
  <si>
    <t>Directiva Distrital</t>
  </si>
  <si>
    <t>Resolución IDEP</t>
  </si>
  <si>
    <t>Directiva</t>
  </si>
  <si>
    <t>"Por el cual se compilan la Ley 38 de 1989, la Ley 179 de 1994 y la Ley 225 de 1995 que conforman el estatuto orgánico del presupuesto"</t>
  </si>
  <si>
    <t>Trimestral</t>
  </si>
  <si>
    <t>Mensual</t>
  </si>
  <si>
    <t>ESTATUTO</t>
  </si>
  <si>
    <t>C-899</t>
  </si>
  <si>
    <t>Demanda de inconstitucionalidad contra el artículo 19, inciso 2º (parcial) de la Ley 1123 de 2007 “Por la cual se establece el Código Disciplinario del Abogado”</t>
  </si>
  <si>
    <t>Disposiciones, principios y reglas generales para el ejercicio de las atribuciones previstas en los numerales 15 y 16 del artículo 189 de la Constitución Política</t>
  </si>
  <si>
    <t>por la cual se crea el acta de informe de gestión.</t>
  </si>
  <si>
    <t>Desarrollo del Sistema del Control Interno</t>
  </si>
  <si>
    <t>Por la cual se expiden  los Estatutos del Instituto para la Investigación Educativa y el Desarrollo Pedagógico</t>
  </si>
  <si>
    <t>DDC-00004</t>
  </si>
  <si>
    <t>Por la cual se establecen los plazos, requisitos y procedimientos para la presentación de la información contable necesaria en el proceso de consolidación en el Distrito Capital</t>
  </si>
  <si>
    <t>f. Copia del Informe de Control Interno Contable MCICO preparado de conformidad con lo dispuestos en la Resolución 393 de 2007 - Instructivo No. 2 del 10 de diciembre de 2007, expedidos por la Contaduría General de la Nación</t>
  </si>
  <si>
    <t>Por la cual se fusionan el comité del Sistema de Gestión de la Calidad y el Comité Control Interno del IDEP para crear el "Comité de Gestión de Calidad y Control Interno"</t>
  </si>
  <si>
    <t>"Por la cual se restructura y se crean los niveles de responsabilidad y autoridad del Sistema Integrado de Gestión -SIG del Instituto para la Investigación Educativa y el Desarrollo Pedagógico - IDEP"</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</si>
  <si>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</si>
  <si>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"Por la cual se adopta la politica y los lineamientos para la Administración del Riesgo"</t>
  </si>
  <si>
    <t>Teletrabajo</t>
  </si>
  <si>
    <t>Decreto Distrital</t>
  </si>
  <si>
    <t>Por la cual se establecen algunas disposiciones sobre vivienda, higiene y seguridad en los establecimientos de trabajo.</t>
  </si>
  <si>
    <t>Por la cual se reglamenta la organización y funcionamiento de los Comités de Medicina, Higiene y Seguridad Industrial en los lugares de trabajo</t>
  </si>
  <si>
    <t xml:space="preserve">Por la cual se reglamentan actividades en materia de Salud Ocupacional. 
</t>
  </si>
  <si>
    <t>Por la cual se adoptan unas medidas de carácter sanitario al Tabaquismo.</t>
  </si>
  <si>
    <t>Por la cual se aclara una Resolución</t>
  </si>
  <si>
    <t>Por la cual se reglamenta la investigación de incidentes y accidentes de trabajo.</t>
  </si>
  <si>
    <t>Vigilancia y control para la afiliación, promoción y prevención de riesgos profesionales.</t>
  </si>
  <si>
    <t>Espacios libres de humo y de sustancias psicoactivas (spa) en las empresas.</t>
  </si>
  <si>
    <t xml:space="preserve">Todos </t>
  </si>
  <si>
    <t>Por la cual se establece la Ley Orgánica del Plan de Desarrollo.</t>
  </si>
  <si>
    <t>Ejercicio del Control Interno en las entidades y organismos del Estado y se dictan otras disposiciones</t>
  </si>
  <si>
    <t>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t>
  </si>
  <si>
    <t>NORMOGRAMA POR PROCESO</t>
  </si>
  <si>
    <t>Fecha Aprobación: 01/03/2016</t>
  </si>
  <si>
    <t>Código:  FT-GJ-09-04</t>
  </si>
  <si>
    <t>Versión: 1</t>
  </si>
  <si>
    <t>Página:  ______   de   ______</t>
  </si>
  <si>
    <t>Alcances de la Sentencia C-103 de 2015 de la Corte Constitucional frente a la función de los Controles de Advertencia.</t>
  </si>
  <si>
    <t>Fusionar el Grupo Operativo de MECI y el del Sistema de Gestión de Calidad que en lo sucesivo se denominará “Grupo Operativo de MECI y Sistema de Gestión de Calidad”</t>
  </si>
  <si>
    <t>Por el cual se reglamenta la Ley 80 de 1989 en lo concerniente a las transferencias secundarias y de documentos de valor histórico al Archivo General de la Nación, a los archivos generales de los entes territoriales, se derogan los Decretos 1382 de 1995 y</t>
  </si>
  <si>
    <t xml:space="preserve">Por el cual se establecen los criterios para la organización de los archivos de gestión en las entidades públicas y las privadas que cumplen funciones públicas, se regula el Inventario Único Documental y se desarrollan los artículos 21, 22, 23 y 26 de la </t>
  </si>
  <si>
    <t>Proteger la Función Pública al interior de la entidad adelantando las actuaciones Disciplinarias relacionadas con sus servidores, determinando así la posible responsabilidad frente a la ocurrencia de conductas Disciplinables</t>
  </si>
  <si>
    <t>001</t>
  </si>
  <si>
    <t>Directrices para prevenir conductas irregulares relacionadas con incumplimiento de los manuales de funciones y de procedimientos y la pérdida de elementos y documentos públicos.</t>
  </si>
  <si>
    <t>Presentación del Informe ejecutivo Anual de Control Interno vigencia 2015, a través de la evaluación y seguimiento al Sistema de Control Interno y al de Gestión de la calidad NTCGP 1000</t>
  </si>
  <si>
    <t>Por la cual se dictan disposiciones relacionadas con el Control Interno Contable.</t>
  </si>
  <si>
    <t>Artículo 12°
Capitulo 4</t>
  </si>
  <si>
    <t>Lineamientos Generales para la implementación del Modelo Estándar de Control Interno para el estado colombiano – MECI 1000:2005.</t>
  </si>
  <si>
    <t>“la Oficina de Control Interno, asumiendo su rol evaluador independiente, deberá realizar evaluaciones, seguimiento y monitoreo permanente al grado de avance del desarrollo en la implementación del Sistema de Gestión de la Calidad, conforme el plan de acción previamente establecido por la misma"</t>
  </si>
  <si>
    <t>"La Oficina de Control Interno de las entidades o quien haga sus veces, deberá verificar el cumplimiento de las obligaciones contenidas en este artículo."</t>
  </si>
  <si>
    <t>Por la cual se modifica el artículo tercero de la resolución 050 de 2007</t>
  </si>
  <si>
    <t>Lineamientos para la gestión y conservación de Documentos electronicos.</t>
  </si>
  <si>
    <t>Directrices para la elaboración de tablas de retención documental.</t>
  </si>
  <si>
    <t xml:space="preserve">Elabroración de Instrumento Archivistico T.R.D. </t>
  </si>
  <si>
    <t>Por el cual se reglamenta el Título VIII de la Ley 594 de 2000 en materia de inspección, vigilancia y control a los archivos de las entidades del Estado y a los documentos de carácter privado declarados de interés cultural; y se dictan otras disposiciones</t>
  </si>
  <si>
    <t>"Por el cual se establecen lineamientos generales para las entidades del Estado en cuanto a la gestión de documentos electronicos generados como resultado del uso de medios electrónicos de conformidad con lo establecido en el capitulo IV de la ley 1437 de 2011 [...]</t>
  </si>
  <si>
    <t xml:space="preserve">Introduce modificaciones en la Ley 80 de 1993 y dicta otras disposiciones generales aplicables a toda contratación con recursos públicos.
</t>
  </si>
  <si>
    <t>Por el cual se reglamenta la contratación con entidades sin ánimo de lucro a la que hace referencia el inciso segundo del artículo 355 de la Constitución Política</t>
  </si>
  <si>
    <t>Objetivos del sistema de compras y contratación pública, definiciones, estructura y documentos del Proceso de Contratación,disposiciones genrales y especiales, entre otros.</t>
  </si>
  <si>
    <t>Cuantías y competencias de la contratación para el año 2017</t>
  </si>
  <si>
    <t xml:space="preserve">Establecer las cuantías para la contratación de la entidad, según el presupuesto oficial asignado para la vigencia 2017. </t>
  </si>
  <si>
    <t>PUBLICACIÓN DE INFORMES DE SUPERVISIÓN EN EL SECOP</t>
  </si>
  <si>
    <t>Deber de reportar y publicar la información mínima obligatoria de manera proactiva de los contratos celebrados en el SECOP.</t>
  </si>
  <si>
    <t>Definiciones, neutralidad tecnológica e igualdad de tratamiento de las tecnologías para la firma electrónica, cumplimiento del requisito de firma, confiabilidad de la firma electrónica, efectos jurídicos de la firma electrónica, entre otros.</t>
  </si>
  <si>
    <t>PROCESO: EVALUACIÓN Y CONTROL</t>
  </si>
  <si>
    <t>CONSTITUCIÓN POLÍTICA</t>
  </si>
  <si>
    <t>directrices para prevenir conductas irregulares relacionadas con incumplimiento de los manuales de funciones y de procedimientos y la pérdida de elementos y documentos públicos</t>
  </si>
  <si>
    <t>"Por el cual se modifica y adiciona el Decreto 1083 de 2015, Reglamentario Unico del Sector de la Función Pública"…</t>
  </si>
  <si>
    <t>"Por medio del cual se modifica parcialmente el Acuerdo 257 de 2006, se crea el Sector Administrativo de Gestión Jurídica, la Secretaría Jurídica Distrital, se modifican las funciones de la Secretaría General, y se dictan otras disposiciones"</t>
  </si>
  <si>
    <t xml:space="preserve">Artículo 48. Literal h) </t>
  </si>
  <si>
    <t>011</t>
  </si>
  <si>
    <t>015</t>
  </si>
  <si>
    <t>006</t>
  </si>
  <si>
    <t>PROCESO: ATENCIÓN AL CIUDADANO</t>
  </si>
  <si>
    <t>Investigación y Desarrollo Pedagógico</t>
  </si>
  <si>
    <t>Proyecto de Inversión</t>
  </si>
  <si>
    <t>SEGPLAN</t>
  </si>
  <si>
    <t>Componente Estrategia de cualificación, investigación e innovación docente: comunidades de saber y de práctica pedagógica</t>
  </si>
  <si>
    <t xml:space="preserve">
Proyecto de Inversión</t>
  </si>
  <si>
    <t xml:space="preserve">
SEGPLAN</t>
  </si>
  <si>
    <t>Asesor responsable Componente Estrategia de cualificación, investigación e innovación docente: comunidades de saber y de práctica pedagógica</t>
  </si>
  <si>
    <t xml:space="preserve">
Supervisores de contratos de la Subdirección Académica</t>
  </si>
  <si>
    <t xml:space="preserve">
Subdirección Académica
</t>
  </si>
  <si>
    <t>Supervisores de contratos de la Subdirección Académica</t>
  </si>
  <si>
    <t>TÍTULO 1
ENTIDADES ADSCRITAS
CAPÍTULO 3
INSCRIPCIÓN DE SOPORTE LÓGICO (SOFTWARE) EN EL REGISTRO NACIONAL DEL DERECHO DE AUTOR</t>
  </si>
  <si>
    <t>Art. 1.2.1.3
Art. 2.6.1.3.4 
Art. 2.6.1.4.30.
Art.2.6.1.4.31
Art. 2.6.1.4.32.</t>
  </si>
  <si>
    <t xml:space="preserve">
(,,,)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
</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</si>
  <si>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</si>
  <si>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</si>
  <si>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</si>
  <si>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</si>
  <si>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Componentes: 
Sistema de Seguimiento a la política educativa distrital en los contextos escolares.
Estrategia de cualificación, investigación e innovación docente: comunidades de saber y de práctica pedagógica.</t>
  </si>
  <si>
    <t xml:space="preserve">
Asesor responsable:
-Componente Sistema de Seguimiento a la política educativa distrital en los contextos escolares.
-Componente Estrategia de cualificación, investigación e innovación docente: comunidades de saber y de práctica pedagógica</t>
  </si>
  <si>
    <t>Bases para la Consolidación de una Política de Estado en Ciencia, Tecnología e Innovación. Además de las acciones previstas en el artículo 2° de la Ley 29 de 1990 y la Ley 115 de 1994, las políticas públicas en materia de estímulo y fomento de la ciencia, la tecnología y la innovación, estarán orientadas por los siguientes propósitos:
(...)
4. Integrar esfuerzos de los diversos sectores y actores para impulsar áreas de conocimiento estratégicas para el desarrollo del país.
5. Fortalecer la capacidad del país para actuar de manera integral en el ámbito internacional en aspectos relativos a la ciencia, la tecnología y la innovación.
6. Promover la calidad de la educación formal y no formal, particularmente en la educación media, técnica y superior para estimular la participación y desarrollo de las nuevas generaciones de investigadores, emprendedores, desarrolladores tecnológicos e innovadores.
7. Promover el desarrollo de estrategias regionales para el impulso de la Ciencia, la Tecnología y la Innovación, aprovechando las potencialidades en materia de recursos naturales, lo que reciban por su explotación, el talento humano y la biodiversidad, para alcanzar una mayor equidad entre las regiones del país en competividad y productividad.</t>
  </si>
  <si>
    <t>Por la cual se expide el Plan Nacional de Desarrollo 2014-2018 “Todos por un nuevo país</t>
  </si>
  <si>
    <t>Art. 10</t>
  </si>
  <si>
    <t xml:space="preserve">Derechos de propiedad intelectual de proyectos de investigación y desarrollo financiados con recursos públicos. En los casos de proyectos de investigación y desarrollo de ciencia, tecnología e innovación y de tecnologías de la información y las comunicaciones, adelantados con recursos públicos, el Estado podrá ceder a título gratuito, salvo por motivos de seguridad y defensa nacional, los derechos de propiedad intelectual que le correspondan, y autorizará su transferencia, comercialización y explotación a quien adelante y ejecute el proyecto, sin que ello constituya daño patrimonial al Estado. Las condiciones de esta cesión serán fijadas en el respectivo contrato y en todo caso el Estado se reserva el derecho de obtener una licencia no exclusiva y gratuita de estos derechos de propiedad intelectual por motivos de interés nacional. </t>
  </si>
  <si>
    <t>Art. 61</t>
  </si>
  <si>
    <t>El Estado protegerá la propiedad intelectual por el tiempo y mediante las formalidades que establezca la ley.</t>
  </si>
  <si>
    <t>Por la cual se crea el Sistema Nacional de Convivencia Escolar y formación para el ejercicio de los derechos humanos, sexuales y reproductivos y la prevención y mitigación de la violencia escolar.</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</si>
  <si>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</si>
  <si>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Formación y capacitación docente. La formación, capacitación, actualización y perfeccionamiento de los educadores en servicio debe contribuir de manera sustancial al mejoramiento de la calidad de la educación y a su desarrollo y crecimiento profesional, y estará dirigida especialmente a su profesionalización y especialización para lograr un mejor desempeño,  mediante la actualización de conocimientos relacionados con su formación profesional, así como la adquisición de nuevas técnicas y medios que signifiquen un mejor cumplimiento de sus funciones. El Gobierno Nacional reglamentará los mecanismos, formas y alcances de la capacitación y actualización.</t>
  </si>
  <si>
    <t xml:space="preserve">
Componente Estrategia de cualificación, investigación e innovación docente: comunidades de saber y de práctica pedagógica</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</si>
  <si>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</si>
  <si>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 xml:space="preserve">
Plan Estratégico de Desarrollo Institucional</t>
  </si>
  <si>
    <t xml:space="preserve">
Matriz de Seguimiento PEDI</t>
  </si>
  <si>
    <t xml:space="preserve">
Asesor responsable Componente Estrategia de cualificación, investigación e innovación docente: comunidades de saber y de práctica pedagógica</t>
  </si>
  <si>
    <t>Profesionales de la Subdirección Académica
Asesores de Dirección
Subdirector Académico
Dirección General</t>
  </si>
  <si>
    <t>Secretario Técnico del Comité</t>
  </si>
  <si>
    <t>Subdirector Académico
Director General</t>
  </si>
  <si>
    <t>PROCESO: INVESTIGACIÓN Y DESARROLLO PEDAGÓGICO</t>
  </si>
  <si>
    <t>Por la cual se dictan normas orgánicas en materia de recursos y competencias de conformidad con los artículos 151, 288, 356 y 357 (Acto Legislativo 01 de 2001) de la Constitución Política y se dictan otras disposiciones para organizar la prestación de los</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</si>
  <si>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</si>
  <si>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</si>
  <si>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disposiciones para promover el desarrollo de las micro, pequeñas y medianas empresa".</t>
  </si>
  <si>
    <t>Por la cual se expide el Código Disciplinario Único</t>
  </si>
  <si>
    <t>"Por medio de la cual se apoya a la industria nacional a través de la contratación pública".</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</si>
  <si>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</si>
  <si>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</si>
  <si>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medio de la cual se expide el Código General del Proceso y se dictan otras disposiciones</t>
  </si>
  <si>
    <t>Por el cual se compilan la Ley 38 de 1989, la Ley 179 de 1994 y la Ley 225 de 1995 que conforman el estatuto orgánico del presupuesto</t>
  </si>
  <si>
    <t>Por el cual se crea la Agencia Nacional de Contratación Pública –Colombia Compra Eficiente–, se determinan sus objetivos y estructura</t>
  </si>
  <si>
    <t>Por medio del cual se reglamenta el artículo 7° de la Ley 527 de 1999, sobre la firma electrónica y se dictan otras disposiciones.</t>
  </si>
  <si>
    <t>Por el cual se establecen los lineamientos generales de la Estrategia de Gobierno en línea, se reglamenta parcialmente la Ley 1341 de 2009 y se dictan otras disposiciones</t>
  </si>
  <si>
    <t xml:space="preserve">Requiere a los supervisores designados para el control y vigilancia de la ejecución de los contratos y convenios celebrados por el IDEP, que a la terminación de cada uno, deben junto con el contratista proyectar el acta de liquidación respectiva, siempre que la liquidación se haya pactado en el contrato o convenio o que la ley asi lo exija. </t>
  </si>
  <si>
    <t>Por medio del cual se modifica el Decreto 1083 de 2015, Decreto Único Reglamentario del Sector Función Pública, en lo relacionado con el Sistema de Gestión establecido en el artículo 133 de la Ley 1753 de 2015</t>
  </si>
  <si>
    <t>Por medio de la cual se reforma la Ley 270 de 1996 Estatutaria de la Administración de Justicia.</t>
  </si>
  <si>
    <t>Lineamientos sobre la administración de justicia</t>
  </si>
  <si>
    <t>Por el cual se crea el Comité de Conciliación del IDEP</t>
  </si>
  <si>
    <t>por el cual se reglamenta parcialmente la Ley 962 de 2005.</t>
  </si>
  <si>
    <t>Por el cual se reglamentan los artículos 73 y 76 de la Ley 1474 de 2011.</t>
  </si>
  <si>
    <t>Plan Anticorrupción y de Atención al Ciudadano</t>
  </si>
  <si>
    <t>Por el cual se reglamenta parcialmente la Ley 1581 de 2012</t>
  </si>
  <si>
    <t xml:space="preserve">
Sostenibilidad y financiación de la política pública distrital de servicio a la ciudadanía
</t>
  </si>
  <si>
    <t>Por medio de la cual se regula el Derecho Fundamental de Petición y se sustituye un título del Código de Procedimiento Administrativo y de lo Contencioso Administrativo</t>
  </si>
  <si>
    <t>Derecho Fundamental de Petición</t>
  </si>
  <si>
    <t>Por medio del cual se establecen unos protocolos para el ejercicio del derecho de petición en cumplimiento de la ley 1755 de 2015 y se dictan otras disposiciones</t>
  </si>
  <si>
    <t>por el cual se crea el Sistema Nacional de Servicio al Ciudadano.</t>
  </si>
  <si>
    <t>Sistema Nacional de Servicio al Ciudadano –SNSC–</t>
  </si>
  <si>
    <t>Por el cual se dictan normas para la adecuación de la información pública, de trámites y servicios en las páginas web de las entidades del Distrito Capital con el fin de garantizar el acceso universal de las personas con y/o en situación de discapacidad</t>
  </si>
  <si>
    <t xml:space="preserve">Acceso y accesibilidad universal de personas con y/o en situación de discapacidad a la información pública consignada en los medios de información virtual del Distrito Capital (páginas web institucionales) </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</si>
  <si>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</si>
  <si>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Por el cual se adiciona el capítulo 12 al Título 3 de la Parte 2 del Libro 2 del Decreto 1069 de 2015, Decreto Único Reglamentario del Sector Justicia del Derecho, relacionado con la presentación, tratamiento y radicación de las peticiones presentadas ver</t>
  </si>
  <si>
    <t>Por medio del cual se expide el Decreto Único Reglamentario del Sector Ambiente y Desarrollo Sostenible</t>
  </si>
  <si>
    <t>Por la cual se expiden normas para el control de las emisiones en fuentes móviles.</t>
  </si>
  <si>
    <t>Por lo cual se establece el programa para el uso eficiente y ahorro de agua.</t>
  </si>
  <si>
    <t>Por el cual se establece el Sistema para la Protección y Control de la Calidad del Agua para Consumo Humano.</t>
  </si>
  <si>
    <t>Sistema para la Protección y Control de la Calidad del Agua para Consumo Humano.</t>
  </si>
  <si>
    <t>Por el cual se reglamenta el artículo 15 de la Ley 373 de 1997 en relación con la instalación de equipos, sistemas e implementos de bajo consumo de agua.</t>
  </si>
  <si>
    <t>Por el cual se impulsa el aprovechamiento eficiente de los residuos sólidos producidos en las entidades distritales</t>
  </si>
  <si>
    <t>Por el cual se impulsa en las entidades distritales, el aprovechamiento eficiente de los residuos sólidos</t>
  </si>
  <si>
    <t>Inclusión Social de la Población recicladora de oficio en condiciones de pobreza y vulnerabilidad, con el apoyo de las entidades distritales.</t>
  </si>
  <si>
    <t>Por el cual se reglamenta la prestación del servicio público de aseo</t>
  </si>
  <si>
    <t>Por la cual se establecen los Sistemas de Recolección Selectiva y Gestión Ambiental de llantas usadas y se adoptan otras disposiciones.</t>
  </si>
  <si>
    <t>Por la cual se establecen los Sistemas de Recolección Selectiva y Gestión Ambiental de Residuos de Bombillas y se adoptan otras disposiciones.</t>
  </si>
  <si>
    <t>Por el cual se establecen los Sistemas de Recolección Selectiva y Gestión Ambiental de Residuos de computadores y/o Periféricos y se adoptan otras disposiciones.</t>
  </si>
  <si>
    <t>Por el cual se adopta el manual de normas y procedimientos para la gestión de aceites usados en el Distrito Capital</t>
  </si>
  <si>
    <t>Por el cual se establecen sistemas de recolección selectiva y gestión ambiental de residuos de pilas y/o acumuladores</t>
  </si>
  <si>
    <t>Por el cual se establecen lineamientos para aplicar las acciones afirmativas que garantizan la inclusión de los recicladores de oficio en condiciones de pobreza y vulnerabilidad en los procesos de la gestión y manejo integral de los residuos sólidos</t>
  </si>
  <si>
    <t>Mediante la cual se fomenta el uso racional y eficiente de la energía, se promueve la utilización de energías alternativas y se dictan otras disposiciones.</t>
  </si>
  <si>
    <t>Por el cual se modifica y adiciona el Decreto 2331 de 2007 sobre el uso racional y eficiente de energía eléctrica</t>
  </si>
  <si>
    <t>Por el cual se establece la Semana del Medio Ambiente</t>
  </si>
  <si>
    <t>Por el cual se reforma el Plan de Gestión Ambiental del Distrito Capital y se dictan otras disposiciones</t>
  </si>
  <si>
    <t>Por el cual se desarrolla la política de reducción de costos ambientales en las entidades del Distrito Capital y se crea la figura de Gestor Ambiental.</t>
  </si>
  <si>
    <t>Por el cual se adoptan los lineamientos para la formulación, concertación, implementación, evaluación, control y seguimiento del plan institucional de gestión ambiental PIGA</t>
  </si>
  <si>
    <t>Lineamientos para la formulación, concertación, implementación, evaluación, control y seguimiento del plan institucional de gestión ambiental PIGA</t>
  </si>
  <si>
    <t>Por el cual se reglamenta la figura del gestor ambiental para las entidades distritales</t>
  </si>
  <si>
    <t>Eficiencia administrativa y lineamientos de la Política de Cero Papel en la administración pública</t>
  </si>
  <si>
    <t>Ahorro de Energía</t>
  </si>
  <si>
    <t>Por la cual se establece los requisitos y el procedimiento para el registro de generadores de residuos o desechos peligrosos, a que hacen referencia los artículos 27º y 28º del decreto 4741 del 30 de diciembre de 2005.</t>
  </si>
  <si>
    <t>Por la cual se dictan medidas sanitarias</t>
  </si>
  <si>
    <t>Por el cual se reglamenta el manejo y transporte terrestre automotor de mercancías peligrosas por carretera</t>
  </si>
  <si>
    <t>Por el cual se promueve la implementación de tecnologías arquitectónicas sustentables, como techos o terrazas verdes, entre otras en el D. C. y se dictan otras disposiciones</t>
  </si>
  <si>
    <t>Por medio de la cual se adoptan los lineamientos Técnico - Ambientales para las actividades de aprovechamiento y tratamiento de los residuos de construcción y demolición en el Distrito Capital.</t>
  </si>
  <si>
    <t>Por el cual se establece una medida tendiente al uso racional y eficiente de energía eléctrica</t>
  </si>
  <si>
    <t>Por medio del cual se crea el Programa de aprovechamiento y/o valorización de llantas usadas en el Distrito Capital y se adoptan otras disposiciones</t>
  </si>
  <si>
    <t>Por el cual se reglamenta parcialmente la prevención y el manejo de los residuos o desechos peligrosos generados en el marco de la gestión integral.</t>
  </si>
  <si>
    <t>Por la cual se reforma la Ley 769 de 2002 - Código Nacional de Tránsito, y se dictan otras disposiciones</t>
  </si>
  <si>
    <t>Por medio del cual se modifica el Decreto 1083 de 2015,  Decreto Ùnico Reglamentario del Sector Función Pública en lo relacionado con el Sistema de Gestión establecido en el artículo 133 de la ley 1753 de 2015</t>
  </si>
  <si>
    <t xml:space="preserve">Por el cual se compilan el Acuerdo 24 de 1995 y Acuerdo 20 de 1996 que conforman el estatuto Orgánico del Presupuesto Distrital </t>
  </si>
  <si>
    <t>Artículos 209 Y 269 de la Constitución Política de 1991</t>
  </si>
  <si>
    <t>Articulo 3, 9 y 18</t>
  </si>
  <si>
    <r>
      <t>Artículo 186</t>
    </r>
    <r>
      <rPr>
        <b/>
        <i/>
        <sz val="14"/>
        <color rgb="FF000000"/>
        <rFont val="Arial"/>
        <family val="2"/>
      </rPr>
      <t/>
    </r>
  </si>
  <si>
    <t>Aplicable en la totalidad de sus disposiciones.</t>
  </si>
  <si>
    <t>Artículo 34. 
Numeral 31. 
Numeral 36.</t>
  </si>
  <si>
    <t>Reglamentada parcialmente por el Decreto Nacional 103 de 2015.
Por medio de la cual se crea la Ley de Transparencia y del Derecho de Acceso a la Información Pública Nacional y se dictan otras disposiciones</t>
  </si>
  <si>
    <t xml:space="preserve">Artículo 9°.
Ordinal d)
Artículo 11. 
ordinal e) </t>
  </si>
  <si>
    <t>Artículo 52.</t>
  </si>
  <si>
    <t>"Por el cual se establecen lineamientos para preservar y fortalecer la transparencia y para la prevención de la corrupción en las Entidades y Organismos del Distrito Capital".</t>
  </si>
  <si>
    <t>Artículo 230 
Artículo 231.</t>
  </si>
  <si>
    <t>Artículo 1°.
Artículo 5°.</t>
  </si>
  <si>
    <t>2482</t>
  </si>
  <si>
    <t>Artículo 1°. Ámbito de aplicación. El presente decreto se aplica en su integridad a las entidades y organismos de la Rama Ejecutiva del Poder Público del Orden Nacional, organizados en los términos señalados en el artículo 42 de la Ley 489 de 1998.
El contenido del presente decreto les es aplicable a las entidades territoriales en los términos del inciso segundo del artículo 20 de la Ley 489 de 1998.</t>
  </si>
  <si>
    <t>Artículo 18; Paragrafo 2:
Artículo 29 Parágrafo 2:</t>
  </si>
  <si>
    <t>Artículo 18; Paragrafo 2.
Artículo 29 Parágrafo 2:</t>
  </si>
  <si>
    <t>Por el cual se sustituye el Título IV de la Parte 1 del Libro 2 del Decreto 1081 de 2015, relativo al “Plan Anticorrupción y de Atención al Ciudadano</t>
  </si>
  <si>
    <t>Artículo 2.1.4.6</t>
  </si>
  <si>
    <t>Por medio del cual se expide el Decreto Único Reglamentario del Sector Trabajo</t>
  </si>
  <si>
    <t>Artículo 2.2.4.6.29</t>
  </si>
  <si>
    <t xml:space="preserve">Capitulo 3. 
Título 23. </t>
  </si>
  <si>
    <t xml:space="preserve">Desarrollo de la función de control interno en las entidades y organismos de la Rama Ejecutiva del Orden Nacional. </t>
  </si>
  <si>
    <t>007</t>
  </si>
  <si>
    <t>Alcance del Informe de Acta de Gestión</t>
  </si>
  <si>
    <t>Responsabilidades de control interno frente a la construcción y socialización del Acta de Informe de Gestión.</t>
  </si>
  <si>
    <t>ACTUALIZACIÓN DIRECTIVA No. 007 DE 2016 “LINEAMIENTOS PARA LA IMPLEMENTACIÓN DEL NUEVO MARCO NORMATIVO DE REGULACIÓN CONTABLE PÚBLICA APLICABLE A ENTIDADES DE GOBIERNO EN BOGOTÁ DISTRITO CAPITAL”.</t>
  </si>
  <si>
    <t xml:space="preserve">Normas técnicas relativas a las notas a los estados contables que trata
el numeral 5.7.1.1.3 del plan general de contabilidad publica, adoptado
mediante la resolución no. 4444 del 21 de noviembre de 1995, expedida
por el Contador General de la Nación.
</t>
  </si>
  <si>
    <t>100-02</t>
  </si>
  <si>
    <t>Nominación de los Jefes de Control  Interno o quien haga sus veces a partir de la entrada en vigencia de la Ley 1474 de 2011</t>
  </si>
  <si>
    <t xml:space="preserve">Fortalecimiento del Control Interno frente a su función preventiva </t>
  </si>
  <si>
    <t>Vigencia de las circulares del Consejo Asesor del Gobierno Nacional en Materia de Control Interno</t>
  </si>
  <si>
    <t>por la cual se adopta el procedimiento de control interno contable y de reporte del informe anual de evaluación a la Contaduría General de la Nación.</t>
  </si>
  <si>
    <t>Resolución Reglamentaria Contraloría de Bogotá</t>
  </si>
  <si>
    <t>Por la cual se reglamentan los artículos 2.1.1.2.1.1, 2.1.1.2.1.11, 2.1.1.2.2.2, y el parágrafo 2 del artículo 2.1.1.3.1.1 del Decreto N° 1081 de 2015</t>
  </si>
  <si>
    <t>Establece los lineamientos respecto de los estándares de publicación y divulgación de la información, accesibilidad en medios electrónicos para población en situación de discapacidad, formulario electrónico para la recepción de solicitudes de acceso a la información pública, datos abierto y condiciones de seguridad en medios electrónicos</t>
  </si>
  <si>
    <t>Por la cual se establece la información a reportar, los requisitos y los plazos de envío a la Contaduría General de la Nación</t>
  </si>
  <si>
    <t>004</t>
  </si>
  <si>
    <t>MANUAL SHD</t>
  </si>
  <si>
    <t>Manual para el Manejo y Control de Cajas Menores Emitido por la Secretaría Distrital de Hacienda</t>
  </si>
  <si>
    <t>MANUAL OPERATIVO</t>
  </si>
  <si>
    <t>Fortalecer la unidad de la Nación y asegurar a sus integrantes la vida, la convivencia, el trabajo, la justicia, la igualdad, el conocimiento, la libertad y la paz, dentro de un marco jurídico, democrático y participativo que garantice un orden político, económico y social justo.</t>
  </si>
  <si>
    <t>Se aprueba la "Convención de las Naciones Unidas contra la Corrupción", adoptada por la Asamblea General de las Naciones Unidas, en Nueva York, el 31 de octubre de 2003</t>
  </si>
  <si>
    <t xml:space="preserve">Documentos relacionados con los gastos e ingresos públicos y para prevenir la falsificación de estos documentos, utilización de documentos falsos, la destrucción de documentos de contabilidad antes del plazo previsto en la ley, la presentación de documentos o expedientes judiciales en los casos requeridos. </t>
  </si>
  <si>
    <t>"Por el cual se establece que toda entidad pública a nivel Distrital debe tener un Subsistema Interno de Gestión Documental y Archivos (SIGA) como parte del Sistema de Información Administrativa del Sector Público."</t>
  </si>
  <si>
    <t>Del Subsistema De Gestión Documental, Archivo y Correspondencia.</t>
  </si>
  <si>
    <t>“Por medio del cual se crea el Consejo Distrital de Archivos de Bogotá D.C., se deroga el Decreto Distrital 475 de 2006 y se dictan otras disposiciones”</t>
  </si>
  <si>
    <t>Crear el Consejo Distrital de Archivos con fundamento en el artículo 7 del Decreto Nacional 2578 de 2012, como instancia responsable de asesorar, articular y promover el desarrollo de las políticas relativas a la función archivística pública y de las políticas orientadas a la conservación y promoción del patrimonio documental de la ciudad.</t>
  </si>
  <si>
    <t>Por el cual se reglamenta el sistema de compras y contratación pública</t>
  </si>
  <si>
    <t>Por el cual se corrige el artículo 8° y los literales 5 y 6 del artículo 12° del Decreto 1515 de 2013 que reglamenta las trasferencias secundarias y de documentos de valor históricos al Archivo General de la Nación y a los archivos generales territoriales</t>
  </si>
  <si>
    <t>Por medio del cual se expide el Decreto Único Reglamentario del Sector Cultura.</t>
  </si>
  <si>
    <t>PARTE VIII
 PATRIMONIO BIBLIOGRÁFICO, HEMEROGRÁFICO, DOCUMENTAL Y ARCHIVÍSTICO.
TÍTULO II
PATRIMONIO ARCHIVISTICO</t>
  </si>
  <si>
    <t>Patrimonio Archivistico</t>
  </si>
  <si>
    <t>Por el cual se desarrolla del artículo 64 del título VII “Conservación de Documentos”, del Reglamento General de Archivos sobre “Prevención de deterioro de los documentos de archivo y situaciones de riesgo”.</t>
  </si>
  <si>
    <t>Por el cual se desarrolla el artículo 15 de la Ley General de Archivos 594 de 200</t>
  </si>
  <si>
    <t>Responsabilidad del servidor publico frente a los documentos y archivos e instructivo formato unico de inventario documental</t>
  </si>
  <si>
    <t>Por medio del cual se desarrollan los artículos 46, 47 y 48 del Título XI "Conservación de Documentos" de la Ley 594 de 2000</t>
  </si>
  <si>
    <t>Sistema Integrado de Conservación: La implementación del SIC tiene como finalidad,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 hasta su disposición final, de acuerdo con la valoración documental.</t>
  </si>
  <si>
    <t>Por el cual se establecen las especificaciones técnicas y los requisitos para la prestación de los servicios de depósito, custodia, organización, reprografía y conservación de documentos de archivo y demás procesos de la función archivística en desarrollo</t>
  </si>
  <si>
    <t>Custodia y conservación orientado a los depósitos de archivo</t>
  </si>
  <si>
    <t>Recomendaciones para llevar a cabo procesos de digitalización y comunicaciones oficiales electrónicas en el marco de la iniciativa cero papel.</t>
  </si>
  <si>
    <t>Alcance de la expresión: “cualquier medio técnico que garantice su reproducción exacta”.</t>
  </si>
  <si>
    <t>Cuando se implementen procesos tecnológicos para administrar la información, o las entidades deseen utilizarlos en cumplimiento de otras normas legales, en los cuales se utilicen las expresiones: cualquier medio técnico adecuado, cualquier medio técnico, magnético o electrónico que garantice su reproducción exacta o expresiones similares, deberá darse cumplimiento a las  recomendaciones expuestas en la circular 1 de 2015</t>
  </si>
  <si>
    <t>Creación del Sistema Interno de Gestión Documental del IDEP</t>
  </si>
  <si>
    <t>Por la cual se adoptan e implementan las Tablas de Retención Documental TRD - en el Instituto para la Investigación Educativa y el Desarrollo Pedagógico - IDEP</t>
  </si>
  <si>
    <t>Adopción e implementan las tablas de Retención Documental - TRD en el IDEP</t>
  </si>
  <si>
    <t>Por la cual se adoptan los Instrumentos de Gestión de Información Pública exigidos por la Ley 1712 de 2014 en el Instituto para la Investigación Educativa y el Desarrollo Pedagógico-IDE</t>
  </si>
  <si>
    <t>Adopción de los Instrumentos de Gestión de Información Pública en el IDEP</t>
  </si>
  <si>
    <t xml:space="preserve">NTC-ISO </t>
  </si>
  <si>
    <t>15489-1</t>
  </si>
  <si>
    <t>Norma Técnica Colombiana Información y documentación  - Gestión de documentos parte 1</t>
  </si>
  <si>
    <t>Sistema de gestión de documentos de archivo</t>
  </si>
  <si>
    <t xml:space="preserve">Capitulo III </t>
  </si>
  <si>
    <t xml:space="preserve">Manual  interno de Políticas y procedimientos de protección de datos personales </t>
  </si>
  <si>
    <t>Por el cual se dictan normas básicas sobre la estructura, organización y funcionamiento de los organismos y de las entidades de Bogotá, Distrito Capital, y se expiden otras disposiciones</t>
  </si>
  <si>
    <t xml:space="preserve">Capitulo 6 Articulo 81 </t>
  </si>
  <si>
    <t>Por medio del cual se establecen estímulos para promover la calidad de la educación en los colegios oficiales del Distrito Capital y se dictan otras disposiciones</t>
  </si>
  <si>
    <t>"... Incentivos a la Investigación. Créase el premio a la "Investigación e Innovación Educativa" en el Distrito Capital, el cual será reconocido anualmente a los diez mejores trabajos de investigación, innovación y/o experiencia pedagógica demostrativa, presentados por las y los docentes y directivos docentes del sistema educativo oficial de Bogotá, D.C.... El IDEP, en ejercicio de las funciones establecidas en el acuerdo de su creación, editará una publicación con los trabajos premiados, la cual será distribuida gratuitamente en las bibliotecas y planteles educativos distritales."
" Publicaciones. El Instituto para la Investigación Educativa y el Desarrollo Pedagógico, IDEP, en ejercicio de las funciones establecidas en el acuerdo de su creación,
promoverá la edición y publicación de obras pedagógicas y/o académicas de los y las docentes y directivos docentes del Sistema Educativo Oficial de Bogotá. Para lo anterior gestionará convenios y/o recursos con entidades públicas distritales y nacional y/o entidades privadas"</t>
  </si>
  <si>
    <t>Capitulo II  y Articulo 27</t>
  </si>
  <si>
    <t>Por la cual se establece la estructura  del Instituto para la Investigación Educativa  y el Desarrollo Pedagógico-IDEP-</t>
  </si>
  <si>
    <t>De acuerdo con el numeral 5 del artículo 3 del Decreto 4170 de 2011, Colombia Compra Eficiente tiene competencia para expedir circulares externas en materia de compras y contratación pública. Las circulares externas proferidas por Colombia Compra Eficiente son actos administrativos que contienen mandatos, orientaciones e instrucciones que van dirigidas a las Entidades Estatales y al público en general y son de obligatorio cumplimiento.</t>
  </si>
  <si>
    <t>CIRCULAR EXTERNA ÚNICA COLOMBIA COMPRA EFICIENTE</t>
  </si>
  <si>
    <t xml:space="preserve"> CIRCULARES Y MANUALES DE COLOMBIA COMPRA EFICIENTE </t>
  </si>
  <si>
    <t>Por medio del cual se señalan lineamientos para la estandarización de las funciones de los empleos de Jefe de Oficina o Asesor de Control Interno, pertenecientes a los organismos del Sector Central de la Administración Distrital de Bogotá, D.C., y se dict</t>
  </si>
  <si>
    <t>Circular Secretaria General Alcaldía Mayor</t>
  </si>
  <si>
    <t>Trámite Situaciones Administrativas Jefes y Asesores de Control Interno</t>
  </si>
  <si>
    <t>012</t>
  </si>
  <si>
    <t>Por la cual se reglamenta el trámite del Plan de Mejoramiento que presentan los sujetos de vigilancia y control fiscal a la Contraloría de Bogotá, D.C., se adopta el procedimiento interno y se dictan otras disposiciones</t>
  </si>
  <si>
    <t>Por la  cual se adopta el Manual de Auditoria  del IDEP</t>
  </si>
  <si>
    <t>Manual Operativo Sistema de Gestión - MIPG</t>
  </si>
  <si>
    <t>Por medio del cual se adopta el Modelo Integrado de Planeación y Gestión Nacional y se dictan otras disposiciones</t>
  </si>
  <si>
    <t>Decreto único reglamentario del sector administrativo de planeación nacional</t>
  </si>
  <si>
    <t>Circular Externa Única de Colombia Compra Eficiente</t>
  </si>
  <si>
    <t>Por medio de la cual se reglamenta la determinación de responsabilidad patrimonial de los agentes del Estado a través del ejercicio de la acción de repetición o de llamamiento en garantía con fines de repetición.</t>
  </si>
  <si>
    <t xml:space="preserve">La cual adopta las prácticas para la prevención y detección de potenciales situaciones de fraude, soborno y piratería en cualquiera de sus tipificaciones.
</t>
  </si>
  <si>
    <t>La PAAA aplica a todos los servidores y colaboradores (contratistas, estudiantes en práctica y terceros que tenga una relación con la entidad) del IDEP. 
Se constituye en un instrumento para ser puesto en práctica durante el desarrollo de la función que les compete, en el marco de los principios constitucionales de la función pública.
El fraude, el soborno y la piratería son acciones que pueden afectar considerablemente la imagen y la reputación del IDEP, además de vulnerar la ley y la confianza de los funcionarios, servidores, colaboradores y en general de los ciudadanos. Consciente de las consecuencias, el IDEP está comprometido con los más altos estándares éticos en las interrelaciones con sus grupos de interés y con el cumplimiento de las leyes y como respuesta a dicho compromiso, se establece la presente Política Antisoborno, Antifraude y Antipiratería, como un mecanismo para impulsar el desarrollo de acciones coordinadas para prevenirlos, promover la transparencia en la gestión de la administración, disuadir las conductas indebidas e incentivar el compromiso de sus grupos de interés contra el fraude y la corrupción.</t>
  </si>
  <si>
    <t xml:space="preserve">Directiva Política de Propiedad Intelectual del Distrito Capital </t>
  </si>
  <si>
    <t>Política de Propiedad Intelectual del Distrito Capital</t>
  </si>
  <si>
    <t>Establece principios rectores generales y buenas prácticas que sirven de guía a las Entidades y Organismos del Distrito Capital de Bogotá en el desarrollo, adquisición, gestión, utilización y protección de Propiedad Intelectual generada, adquirida o utilizada por ellas.</t>
  </si>
  <si>
    <t xml:space="preserve">Gestión del patrimonio documental </t>
  </si>
  <si>
    <t xml:space="preserve">Por la cual se adopta  la política de privacidad  y tratamiento de datos personales </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</si>
  <si>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</si>
  <si>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 xml:space="preserve">El objeto de esta Leyes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</si>
  <si>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 xml:space="preserve">Objetivos y funciones de la Subdirección académica </t>
  </si>
  <si>
    <t xml:space="preserve">Funciones de la Subdirección General  Académica </t>
  </si>
  <si>
    <t xml:space="preserve">           NORMOGRAMA POR PROCESO</t>
  </si>
  <si>
    <t>CÓDIGO:  FT-GJ-09-04</t>
  </si>
  <si>
    <t>VERSIÓN : 2</t>
  </si>
  <si>
    <t>Fecha Aprobación: 12/03/2019</t>
  </si>
  <si>
    <t>DESCRIPCIÓN DEL ARTÍCULO (s)</t>
  </si>
  <si>
    <t>Por medio de la cual se expide el Código General Disciplinario, se derogan la Ley 734 de 2002 y algunas disposiciones de la Ley 1474 de 2011, relacionadas con el derecho disciplinario.</t>
  </si>
  <si>
    <t xml:space="preserve">Objeto, ámbito de aplicación, principios y fundamentos de la Estrategia de Gobierno en línea, líder de la Estrategia de Gobierno en línea, implementación de la Estrategia de Gobierno en línea, modelo de Gobierno en Línea, entre otros.
</t>
  </si>
  <si>
    <t>Objeto de la Ley, promoción del desarrollo integral de las micro, pequeñas y medianas empresas en consideración de sus aptitudes para la generación de empleo, el desarrollo regional, la integración entre sectores económicos y el aprovechamiento productivo de pequeños capitales.</t>
  </si>
  <si>
    <t>MANUALES Y CIRCULARES DE COLOMBIA COMPRA EFICIENTE</t>
  </si>
  <si>
    <t xml:space="preserve">Revocatoria de nombramiento,  declaracion de bienes y rentas, modificacion al codigo penal en delitos cometios al desempeñar funciones publicas.  </t>
  </si>
  <si>
    <t xml:space="preserve">Objeto de la ley, ambito de aplicacion, definiciones, principios de la funcion administrativa, modalidades de la accion administrativa, sistema de desarrollo  administrativo,  incentivo de la gestión  publica,  sistema nacional de control interno, sistema general de informacion  administrativa  del sector publico, estructura y organizacion de la administracion publica. </t>
  </si>
  <si>
    <t>Acción de repetición y determinación de responsabilidad de los  servidores públicos de las entidades del estado - Reglamentación del artículo 90 de la Constitución Pólitica de Colombia.</t>
  </si>
  <si>
    <t>Por medio del cual se reglamenta el artículo 7 de la Ley 527 de 1999, sobre firma electrónica y se dictan otras disposiciones.</t>
  </si>
  <si>
    <t>Por el cual se reglamenta el Sistema de Compras y Contratación Pública.</t>
  </si>
  <si>
    <t>Objetivos del sistema de compras y contratación pública, definiciones, estructura y documentos del Proceso de Contratación,disposiciones generales y especiales, entre otros.</t>
  </si>
  <si>
    <t xml:space="preserve">MANUAL PARA LA DEFENSA JURÍDICA DEL ESTADO EN EL PROCESO CONSTITUCIONAL DE TUTELA </t>
  </si>
  <si>
    <t xml:space="preserve">Por el cual se contextualiza acerca del origen, la fianlidad y las características de la acción de tutela; la descripción de los requisitos para presentar la demanda; la explicación de los momentos procesales antes del fallo; el analisis de los asuntos de fondo relacionados cin la procedencia y la prosperidad de la acción de tutela, la sentencia y las etapas procesale posteriores a ésta.  </t>
  </si>
  <si>
    <t>Aspectos generales de la Acción Constitucional de Tutela</t>
  </si>
  <si>
    <t>Principios y normas generales aplicables a los trámites y procedimientos administrativos, trámites, procedimientos y regulaciones del sector administrativo de planeación.</t>
  </si>
  <si>
    <t>PÁGINA:    1  de  2</t>
  </si>
  <si>
    <t>PROCESO: DIVULGACIÓN Y COMUNICACIÓN</t>
  </si>
  <si>
    <t>Por medio de la cual se expide el código general disciplinario se derogan la ley 734 de 2002 y algunas disposiciones de la ley 1474 de 2011, relacionadas con el derecho disciplinario</t>
  </si>
  <si>
    <t>DEBERES. 2. Acatar las órdenes e instrucciones contenidas en las Directivas Presidenciales cuyo objeto sea la promoción de los derechos humanos y la aplicación del Derecho Internacional Humanitario y el manejo del orden público.
3. Cumplir con diligencia, eficiencia e imparcialidad el servicio que le sea encomendado y abstenerse de cualquier acto u omisión que cause la suspensión o perturbación injustificada de un servicio esencial, o que implique abuso indebido del cargo o función
7. Tratar con respeto, imparcialidad y rectitud a las personas con que tenga relación por razón del servicio
13. Resolver los asuntos en el orden en que hayan ingresado al despacho, salvo prelación legal o urgencia manifiesta.
16. Ejercer sus funciones consultando permanentemente· los intereses del bien común, y teniendo siempre presente que los servicios que presta constituyen el reconocimiento y efectividad de un derecho y buscan la satisfacción de las necesidades generales de todos los ciudadanos.
35. Recibir, tramitar y resolver las quejas y denuncias que presenten los ciudadanos en ejercicio de la vigilancia de la función administrativa del Estado</t>
  </si>
  <si>
    <t>PROHIBICIONES. A todo servidor público le está prohibido. No. 8. Omitir, retardar o no suministrar debida y oportuna respuesta a las peticiones respetuosas de los particulares o a solicitudes de las autoridades, así como retenerlas o enviarlas a destinatario diferente de aquel a quien corresponda su conocimiento. No. 12. Ocasionar daño o dar lugar a la pérdida de bienes, elementos, expedientes o documentos que hayan llegado a su poder por razón de sus funciones. No. 18. Dar lugar al acceso o exhibir expedientes, documentos o archivos a personas no autorizadas.</t>
  </si>
  <si>
    <t>Política de Antisoborno, Antifraude y Antipiratería (PAAA) del IDEP</t>
  </si>
  <si>
    <t>PO-AC-10-01</t>
  </si>
  <si>
    <t>Por el cual se regula el Sistema Distrital de Archivos y se dictan otras disposiciones</t>
  </si>
  <si>
    <t xml:space="preserve">PROCESO: INVESTIGACIÓN Y DESARROLLO PEDAGÓGICO </t>
  </si>
  <si>
    <t>Capítulo 2 de los derechos sociales, económicos y culturales</t>
  </si>
  <si>
    <t xml:space="preserve">Art. 11 y 12 </t>
  </si>
  <si>
    <t xml:space="preserve">Art. 7 </t>
  </si>
  <si>
    <t>Por la cual se establecen los criterios para otorgar el aval a los investigadores en los Grupos de Trabajo y Seminarios Virtuales que ofrece CLACSO”.</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</si>
  <si>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</si>
  <si>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El Pueblo de Colombia en ejercicio de su poder soberano, representado por sus delegatarios a la Asamblea Nacional Constituyente, invocando la protección de Dios, y con el fin de fortalecer la unidad de la Nación y asegurar a sus integrantes la vida…</t>
  </si>
  <si>
    <t>Art. 95</t>
  </si>
  <si>
    <t>Art. 13</t>
  </si>
  <si>
    <t>Art. 14</t>
  </si>
  <si>
    <t>Art. 16</t>
  </si>
  <si>
    <t>Art. 18</t>
  </si>
  <si>
    <t>Art. 23</t>
  </si>
  <si>
    <t>Art. 26</t>
  </si>
  <si>
    <t>Art. 1 al 41</t>
  </si>
  <si>
    <t xml:space="preserve">Circular </t>
  </si>
  <si>
    <t>Por la cual se crea el Comité Asesor Anti tramites de Gobierno en Línea del IDEP</t>
  </si>
  <si>
    <t>Comité Asesor Anti tramites de Gobierno en Línea del IDEP</t>
  </si>
  <si>
    <t xml:space="preserve">Directiva presidencial </t>
  </si>
  <si>
    <t>Directiva presidencial  04 de  2009</t>
  </si>
  <si>
    <t>PROCESO:  GESTIÓN DE RECURSOS FÍSICOS Y AMBIENTAL</t>
  </si>
  <si>
    <t>Por la cual se otorgan incentivos para promover el uso de la bicicleta en el territorio nacional y se modifica el código nacional de tránsito</t>
  </si>
  <si>
    <t>PIGA - MOVILIDAD SOSTENIBLE
Incentivo de uso de bici para funcionarios públicos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</si>
  <si>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</si>
  <si>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dictan normas prohibitivas en materia ambiental, referentes a los residuos y desechos peligrosos y se dictan otras disposiciones</t>
  </si>
  <si>
    <t>Artículo 12 numeral 4 Y 6</t>
  </si>
  <si>
    <t>PIGA - GESTIÓN INTEGRAL DE RESIDUOS
Garantizar que el envasado o empacado, embalado o encapsulado, etiquetado y gestión externa de los residuos peligrosos 
Capacitación al personal encargado de la gestión interna de los residuos</t>
  </si>
  <si>
    <t>PIGA - USO EFICIENTE DE LA ENERGÍA
Uso racional y eficiente de la energía, como un asunto de interés social, público y de conveniencia nacional</t>
  </si>
  <si>
    <t>PIGA - USO EFICIENTE DEL AGUA
Programa de uso eficiente y ahorro del agua</t>
  </si>
  <si>
    <t>PIGA - GESTIÓN AMBIENTAL
Por la cual se dictan medidas sanitarias, manejo de las basuras</t>
  </si>
  <si>
    <t>Por el cual se adiciona el Decreto 1076 de 2015, Único reglamentario del Sector Ambiente y Desarrollo Sostenible, en lo relacionado con la Gestión Integral de los Residuos de Aparatos Eléctricos y Electrónicos - RAEE y se dictan otras disposiciones</t>
  </si>
  <si>
    <t>PIGA - GESTIÓN INTEGRAL DE RESIDUOS
_Obligaciones de los usuarios o consumidores de RAEE
_Manejo de los RAEE en las entidades públicas
_Obligaciones generales</t>
  </si>
  <si>
    <t>PIGA - GESTIÓN AMBIENTAL
Articulación y complementariedad con el MIPG
Gestión Ambiental</t>
  </si>
  <si>
    <t>Por medio del cual se establecen los lineamientos para la formulación e implementación de los instrumentos operativos de planeación ambiental del Distrito PACA, PAL, PIGA y se dictan otras disposiciones</t>
  </si>
  <si>
    <t>Lineamientos para los planes institucionales de Gestión Ambiental - PIGA</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</si>
  <si>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</si>
  <si>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PIGA - GESTIÓN INTEGRAL DE RESIDUOS
Esquema operativo de la actividad de aprovechamiento del servicio público de aseo y régimen transitorio para la formalización de los recicladores de oficio</t>
  </si>
  <si>
    <t>Por medio del cual se expide el Decreto Único Reglamentario del Sector Transporte</t>
  </si>
  <si>
    <t xml:space="preserve">PIGA - GESTIÓN INTEGRAL DE RESIDUOS
Obligaciones del remitente y/o propietario de mercancías peligrosas - Garantizar el cumplimiento de las obligaciones del transportador, cuando se remiten desechos o residuos peligrosos. </t>
  </si>
  <si>
    <t>Título 6 - Sección 1, 2 y 3 2.2.3.3.5.1 2.2.5.1.8.3 2.2.6.1.3.1 2.2.6.1.6.1 2.2.6.1.6.2</t>
  </si>
  <si>
    <t>PIGA - GESTIÓN INTEGRAL DE RESIDUOS, CONSUMO SOSTENIBLE
Reencauche de llantas usadas, informes de cumplimiento,  criterios de compras verdes, obligaciones de los consumidores o poseedores y prohibiciones</t>
  </si>
  <si>
    <t>Gestor ambiental para las entidades distritales</t>
  </si>
  <si>
    <t>PIGA - GESTIÓN INTEGRAL DE RESIDUOS
Prestación del servicio público de aseo: almacenamiento y presentación de los residuos, características de los recipientes para el almacenamiento de los residuos sólidos, deberes de los usuarios</t>
  </si>
  <si>
    <t>Normas para los vehículos automotores</t>
  </si>
  <si>
    <t>PIGA - USO EFICIENTE DE LA ENERGÍA
Sustitución de las fuentes de iluminación de baja eficiencia lumínica, recolección y deposición final de las luminarias y dispositivos de iluminación</t>
  </si>
  <si>
    <t>Armonización del Plan de Gestión Ambiental del Distrito Capital con otros planes - Plan Institucional de Gestión Ambiental -PIGA-</t>
  </si>
  <si>
    <t>PIGA - USO EFICIENTE DE LA ENERGÍA
uso racional y eficiente de energía eléctrica</t>
  </si>
  <si>
    <t>"Por la cual se asigna la función de autorizar la salida fuera del perimetro urbano del Distrito Capital de vehículos de las entidades distritales"</t>
  </si>
  <si>
    <t>PIGA - GESTIÓN INTEGRAL DE RESIDUOS
Prevención y el manejo de los residuos o desechos peligrosos generados en el marco de la gestión integral.</t>
  </si>
  <si>
    <t>PIGA - GESTIÓN INTEGRAL DE RESIDUOS
Aprovechamiento eficiente de los residuos sólidos producidos en las entidades distritales</t>
  </si>
  <si>
    <t>PIGA - GESTIÓN INTEGRAL DE RESIDUOS
Manejo y transporte terrestre automotor de mercancías peligrosas por carretera</t>
  </si>
  <si>
    <t>PIGA - USO EFICIENTE DEL AGUA
Instalación de equipos, sistemas e implementos de bajo consumo de agua.</t>
  </si>
  <si>
    <t>Por la cual se reglamenta parcialmente la ley 23 de 1973, los artículos 33, 73, 74, 75 del decreto ley 2811 de 1975; los artículos 41, 42, 43, 44, 45, 48 y 49 de la ley 9 de 1979 y la ley 99 de 1993 en relación con la prevención y control de la contaminación atmosférica y la protección del la calidad del aire</t>
  </si>
  <si>
    <t>Prevención y control de la contaminación atmosférica</t>
  </si>
  <si>
    <t>Por medio del cual se crea la estrategia de movilidad sostenible en el Distrito Capital</t>
  </si>
  <si>
    <t>PIGA - MOVILIDAD SOSTENIBLE
Formulación del Plan Integral de Movilidad Sostenible</t>
  </si>
  <si>
    <t>Por medio del cual se crea el programa "parquea tu bici", se institucionaliza la semana de la bicicleta, el día del peatón en el distrito capital y se dictan otras disposiciones</t>
  </si>
  <si>
    <t>PIGA - MOVILIDAD SOSTENIBLE
Semana de la Bicicleta y Día del Peatón</t>
  </si>
  <si>
    <t>Por medio del cual se establece el programa institucional "al trabajo en bici" y se dictan otras disposiciones</t>
  </si>
  <si>
    <t>PIGA - MOVILIDAD SOSTENIBLE
Programa institucional para el uso de la bicicleta en cada entidad</t>
  </si>
  <si>
    <t>Por el cual se establece la estrategia "Muévete Diferente" y se dictan otras disposiciones</t>
  </si>
  <si>
    <t>PIGA - MOVILIDAD SOSTENIBLE
Estímulos para los empleados que se movilicen a pie</t>
  </si>
  <si>
    <t>Por medio del cual se establecen los lineamientos del programa distrital de compras verdes y se dictan otras disposiciones</t>
  </si>
  <si>
    <t>PIGA - CONSUMO SOSTENIBLE
Compras verdes</t>
  </si>
  <si>
    <t>PIGA - PRACTICAS SOSTENIBLES
Implementación de tecnologías arquitectónicas sustentables, como techos o terrazas verdes, entre otras en el D. C. y se dictan otras disposiciones</t>
  </si>
  <si>
    <t>Se crea la figura del Gestor Ambiental</t>
  </si>
  <si>
    <t>PIGA - GESTIÓN INTEGRAL DE RESIDUOS
lineamientos para aplicar las acciones afirmativas que garantizan la inclusión de los recicladores de oficio en condiciones de pobreza y vulnerabilidad en los procesos de la gestión y manejo integral de los residuos sólidos</t>
  </si>
  <si>
    <t>PIGA
Semana del Medio Ambiente</t>
  </si>
  <si>
    <t>PIGA - GESTIÓN INTEGRAL DE RESIDUOS
Aprovechamiento eficiente de los residuos sólidos en las entidades distritales</t>
  </si>
  <si>
    <t>Por el cual se reglamenta el incentivo por el uso de la bicicleta para los funcionarios públicos del Instituto para la Investigación Educativa y el Desarrollo Pedagógico - IDEP</t>
  </si>
  <si>
    <t>PIGA - MOVILIDAD SOSTENIBLE
Reglamento para acceder al incentivo por el uso de la bicicleta (media tarde libre remunerada)</t>
  </si>
  <si>
    <t>PIGA - GESTIÓN INTEGRAL DE RESIDUOS
Obligaciones de los consumidores de llantas y prohibiciones</t>
  </si>
  <si>
    <t>Manejo de los residuos de construcción y demolición en el Distrito Capital.</t>
  </si>
  <si>
    <t>PIGA - GESTIÓN INTEGRAL DE RESIDUOS
Acopio de residuos de bombillas y obligaciones de los consumidores</t>
  </si>
  <si>
    <t>PIGA - GESTIÓN INTEGRAL DE RESIDUOS
Acopio de residuos de computadores y/o periféricos y obligaciones de los consumidores</t>
  </si>
  <si>
    <t>PIGA - GESTIÓN INTEGRAL DE RESIDUOS
Gestión de Residuos de pilas y obligaciones de los consumidores</t>
  </si>
  <si>
    <t>PIGA -  GESTIÓN INTEGRAL DE RESIDUOS
Inscripción en el registro de generadores de residuos o desechos peligrosos</t>
  </si>
  <si>
    <t>Por la cual se adoptan guías ambientales como instrumento de autogestión y autorregulación</t>
  </si>
  <si>
    <t>PIGA -  GESTIÓN INTEGRAL DE RESIDUOS
Guías ambientales de almacenamiento y transporte por carreteras de sustancias químicas peligrosas y residuos peligrosos</t>
  </si>
  <si>
    <t>Control de emisiones en fuentes móviles</t>
  </si>
  <si>
    <t>PIGA -  GESTIÓN INTEGRAL DE RESIDUOS
Cambio de aceite lubricante en establecimientos que cumplan con los requisitos de acopiador primario.</t>
  </si>
  <si>
    <t>Bogotá se mueve mejor</t>
  </si>
  <si>
    <t>PIGA - MOVILIDAD SOSTENIBLE
Día sin carro para funcionarios del Distrito los primeros jueves de cada mes</t>
  </si>
  <si>
    <t>"DIRECTRICES PARA PREVENIR CONDUCTAS IRREGULARES RELACIONADAS CON EL INCUMPLIMIENTO DEL CODIGO NACIONAL DE TRANSITO, DECRETOS Y RESOLUCIONES DE TRÁNSITO Y TRANSPORTE POR PARTE DE LOS CONDUCTORES DE VEHÍCULOS ASIGNADOS A LAS ENTIDADES CENTRALIZADAS Y DESCENTRALIZADAS DEL DISTRITO CAPITAL"</t>
  </si>
  <si>
    <t>PIGA - PRACTICAS SOSTENIBLES
Política de Cero Papel en la administración pública</t>
  </si>
  <si>
    <t>PIGA - USO EFICIENTE DE LA ENERGÍA
Ahorro de Energía</t>
  </si>
  <si>
    <t>PIGA - GESTIÓN INTEGRAL DE RESIDUOS
Inclusión Social de la Población recicladora de oficio en condiciones de pobreza y vulnerabilidad, con el apoyo de las entidades distritales.</t>
  </si>
  <si>
    <t>Por la cual se redefine la utilización de la cuenta 3145-lmpactos por la Transición al Nuevo Marco de Regulación para Entidades de Gobierno de las categorías Estado de Situación Financiera de Apertura e Información Contable Pública - Convergencia, y deroga la Carta Circular 002 de 2018</t>
  </si>
  <si>
    <t>PIGA - GESTIÓN AMBIENTAL RECURSO AIRE
- Condiciones tecno mecánicas, de emisiones contaminantes y de operación
- Condiciones mecánicas, ambientales y de seguridad
- Revisión periódica de los vehículos
- Primera revisión de los vehículos automotores
-Centros de diagnóstico automotor</t>
  </si>
  <si>
    <t>PIGA - GESTIÓN INTEGRAL DE RESIDUOS
- Gestión Integral de residuos peligrosos
- Clasificación, caracterización, identificación y presentación de los residuos o desechos peligrosos
- Obligaciones del generador
- Lavado de vehículos en establecimientos que cuenten con permiso de vertimiento
- Evaluación de emisiones vehículos automotores</t>
  </si>
  <si>
    <t>PROCESO:   GESTIÓN DEL TALENTO HUMANO</t>
  </si>
  <si>
    <t>"Por medio de la cual se modifica la edad máxima para el retiro forzoso de las personas que desempeñan funciones públicas"</t>
  </si>
  <si>
    <t>SG SST
Riesgo Psicosocial
Incluir dentro del SG SST el monitoreo permanente de la exposición a factores de riesgo psicosocial en el trabajo para proteger, mejorar y recuperar la salud mental de los trabajadores.</t>
  </si>
  <si>
    <t>SG SST
_Afiliados al Sistema General de Riesgos Laborales
_Definición de accidente de trabajo
_Definición de Enfermedad Laboral
_Facilitar espacios y tiempo para la capacitación de los trabajadores</t>
  </si>
  <si>
    <t>"Por medio de la cual se establece un marco general para la libranza o descuento directo y se dictan otras disposiciones."</t>
  </si>
  <si>
    <t>SG SST
Plan de Emergencias
_Desarrollar y ejecutar procesos de gestión del riesgo, entiéndase: conocimiento del riesgo, reducción del riesgo y manejo de desastres, en el marco de sus competencias, su ámbito de actuación y su jurisdicción, como componentes del Sistema Nacional de Gestión del Riesgo de Desastres.</t>
  </si>
  <si>
    <t>_Derecho a la igualdad salarial de las mujeres
_Tramitar quejas de acoso sexual</t>
  </si>
  <si>
    <t>Afiliación de las entidades públicas al Sistema General de Riesgos Laborales
_Seleccionar ARL mediante concurso público</t>
  </si>
  <si>
    <t>"Por la cual se crean los literales e) y f) y un parágrafo del numeral 2 del artículo 5 de la Ley 909 de 2004"</t>
  </si>
  <si>
    <t xml:space="preserve">SG SST
Acoso Laboral
_Objeto: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_Modalidades de acoso laboral
_Conductas atenuantes
_Circunstancias agravantes
_Conductas que constituyen acoso laboral
_Conductas que no constituyen acoso laboral
_Medidas preventivas y correctivas del acoso laboral
_Tratamiento sancionatorio al acoso laboral
</t>
  </si>
  <si>
    <t>Parte II del convenio</t>
  </si>
  <si>
    <t>SG SST _Servicios de salud en el trabajo</t>
  </si>
  <si>
    <t>SG SST - Plan de Emergencias 
La prevención de incendios es responsabilidad de todas las autoridades y de los habitantes del territorio colombiano. En cumplimiento de esta responsabilidad los organismos públicos y privados deberán contemplar la contingencia de este riesgo en los bienes inmuebles tales como parques naturales, construcciones, programas de desarrollo urbanístico e instalaciones y adelantar planes, programas y proyectos tendientes a disminuir su vulnerabilidad.</t>
  </si>
  <si>
    <t>"Por el cual se crea el Sistema de Seguridad Social Integral y se dictan otras disposiciones"</t>
  </si>
  <si>
    <t>Título III Salud Ocupacional, artículos 84, 85, 88, 90, 92, 93, 96, 105, 111, 125, 126, 128, 129 y 285</t>
  </si>
  <si>
    <t>SG SST
_Ambiente de trabajo en adecuadas condiciones de higiene y seguridad
_Programa permanente de medicina, higiene y seguridad en el trabajo
_Registro y notificación de accidentes de trabajo y enfermedades laborales
_Obligaciones de trabajadores y empleadores en materia de SST
_Características de los lugares de trabajo
_Programa de salud ocupacional, ahora SG SST
_Saneamiento Básico</t>
  </si>
  <si>
    <t>Libertad sindical</t>
  </si>
  <si>
    <t>Libertad sindical
Protección del derecho de sindicación</t>
  </si>
  <si>
    <t>SG SST
_Reporte a la ARL de la ocurrencia de un Accidente de Trabajo
_Calificación de estado de invalidez</t>
  </si>
  <si>
    <t>SG SST
Productos químicos
_Etiquetas y fichas de datos de seguridad</t>
  </si>
  <si>
    <t>_Pago de cotizaciones de los trabajadores independientes al Sistema de Seguridad Social Integral.
_Ingreso Base de Cotización (IBC) del trabajador independiente con contrato de prestación de servicios personales.</t>
  </si>
  <si>
    <t>Titulo 3 Título 4 Artículo 2.1.13.1 Artículo 2.1.13.3</t>
  </si>
  <si>
    <t>_Reglas de afiliación comunes a los regímenes contributivo y subsidiado
_Afiliación en el régimen contributivo
_Licencia de maternidad
_Licencia de paternidad
_Incapacidad por enfermedad general</t>
  </si>
  <si>
    <t>Libro 2, Parte 2, Titulo 1, Capitulo 5</t>
  </si>
  <si>
    <t>Acoso laboral, reglamentación distrital</t>
  </si>
  <si>
    <t>SG SST
Manual único para la Calificación de la Pérdida de Capacidad Laboral y Ocupacional</t>
  </si>
  <si>
    <t>SG SST
_Tabla de enfermedades laborales
_Relación de causalidad
_Determinación de la causalidad</t>
  </si>
  <si>
    <t>Afiliación al Sistema General de Riesgos Laborales de las personas vinculadas a través de un contrato formal de prestación de servicios
_Disposiciones generales
_Afiliación y cobertura (selección de la ARL, afiliación por intermedio del contratante, inicio y finalización de la cobertura)
_Cotización y pago (cotización según clase de riesgo, IBC, pago de la cotización)
_Obligaciones del contratante
_Obligaciones del contratista
_Promoción y prevención (exámenes médicos ocupacionales)</t>
  </si>
  <si>
    <t>SG SST
Comité de Convivencia Laboral
_Comité de Convivencia independiente de la Comisión de Personal
_Conformación
_Funciones</t>
  </si>
  <si>
    <t>"Por el cual se reglamenta parcialmente el Estatuto Tributario"</t>
  </si>
  <si>
    <t>SG SST
Acoso laboral, reglamentación distrital</t>
  </si>
  <si>
    <t>SG SST
Planes de emergencias
Planes de Contingencia</t>
  </si>
  <si>
    <t>"Por el cual se establece el Sistema de Nomenclatura y Clasificación de Funciones y Requisitos Generales de los Empleos de la Entidades Territoriales que se regulan por las Disposiciones de la Ley 909 de 2004"</t>
  </si>
  <si>
    <t>"Por el cual se establece el procedimiento que debe surtirse ante y por la Comisión Nacional del Servicio Civil para el cumplimiento de sus funciones"</t>
  </si>
  <si>
    <t>"Por el cual se reglamenta la Prima Técnica para la Administración Central del Distrito Capital y se dictan otras disposiciones"</t>
  </si>
  <si>
    <t>"Por el cual se reglamenta el reconocimiento y pago de la Prima Técnica para los niveles Directivo, Ejecutivo y Profesional de la Administración Central del Distrito Capital de Santa Fe de Bogotá"</t>
  </si>
  <si>
    <t>SG SST
_Prestaciones asistenciales
_Prestaciones económicas por accidente de trabajo o enfermedad laboral
_Obligatoriedad de las cotizaciones
_Obligación del Empleador
_Obligaciones del Trabajador
_Clasificación y clase de riesgo de las empresas
_Prevención y promoción de riesgos laborales
_COPASST</t>
  </si>
  <si>
    <t>Capitulo IX</t>
  </si>
  <si>
    <t>"Por el cual se reglamenta parcialmente la Ley 100 de 1993"</t>
  </si>
  <si>
    <t>SG SST
_Reincorporación de trabajadores inválidos, si recuperan su capacidad de trabajo.
_Reubicación a trabajadores en estado de invalidez física, sensorial o mental, cuya incapacidad no origine el reconocimiento de pensión de invalidez.</t>
  </si>
  <si>
    <t>"Por el cual se establece el sistema Tipo de evaluación del Desempeño Laboral de los Empleados Públicos de Carrera Administrativa y en Periodo de Prueba"</t>
  </si>
  <si>
    <t>"Por el cual se establecen las Escalas Salariales de la Bonificación por Servicios Prestados, la Prima Secretarial y Reconocimiento por Coordinación a los empleados Públicos del Distrito Capital y se dictan otras disposiciones"</t>
  </si>
  <si>
    <t>1, 2 - Capitulo III y IV</t>
  </si>
  <si>
    <t>Reglamento para acceder al incentivo por el uso de la bicicleta (media tarde libre remunerada)</t>
  </si>
  <si>
    <t>Recaudo de aportes al Sistema de Seguridad Social Integral y Parafiscales
_Aportes a seguridad social de activos
_Aportes a seguridad social de pensionados</t>
  </si>
  <si>
    <t>Recaudo de aportes al Sistema de Seguridad Social Integral y Parafiscales
_Glosario de términos PILA</t>
  </si>
  <si>
    <t>SG SST
Notificación de accidentes de trabajo y enfermedades laborales</t>
  </si>
  <si>
    <t>SG SST
Comité de Convivencia Laboral
Modifica artículos 3, 4, 9 y 14 de la resolución 652 de 2012.
_Conformación y número de comités
_Reuniones</t>
  </si>
  <si>
    <t xml:space="preserve">
SG SST
Comité de Convivencia Laboral
Periodo, funciones, presidencia, secretaría, reuniones, recursos de funcionamiento, responsabilidades de empleadores y de ARL's y sanciones. </t>
  </si>
  <si>
    <t xml:space="preserve">Evaluaciones médicas ocupacionales
_Contratación y costo de las evaluaciones médicas ocupacionales
_Custodia y entrega de las evaluaciones médicas ocupacionales y de las historias clínicas ocupacionales
_Sanciones </t>
  </si>
  <si>
    <t xml:space="preserve">SG SST
Riesgo Psicosocial
_Identificación y evaluación de los factores psicosociales en el trabajo y sus efectos
_Intervención de los factores psicosociales en el trabajo y sus efectos
_Determinación del origen de las patologías presuntamente causadas por el estrés ocupacional </t>
  </si>
  <si>
    <t xml:space="preserve">SG SST
Medidas consumo de cigarrillo o tabaco
_Prohibiciones de fumar en áreas interiores o cerradas de los lugares de trabajo, entidades de salud, instituciones de educación formal, entre otros.
_Obligaciones de propietarios, empleadores y administradores de los lugares donde se esta prohibido fumar
</t>
  </si>
  <si>
    <t>SG SST
Guías de Atención Integral de Salud Ocupacional Basadas en la Evidencia (en caso de requerirse para atención de colaboradores de la entidad, en atención al riesgo biomecánico)
_dolor lumbar inespecífico y enfermedad discal, _Desórdenes músculo-esqueléticos, 
_Hombro doloroso, 
_Neumoconiosis,  
_Hipoacusia neurosensorial inducida</t>
  </si>
  <si>
    <t>Evaluaciones médicas ocupacionales e historia clínica ocupacional
_Requisitos de las  evaluaciones médicas ocupacionales  
_Contenido y manejo de las historias clínicas ocupacionales.</t>
  </si>
  <si>
    <t>SG SST
Investigación de incidentes y accidentes de trabajo
_Conformar el equipo investigador de los incidentes y accidentes de trabajo
_Investigar todos los incidentes y accidentes de trabajo dentro de los quince (15) días siguientes a su ocurrencia. 
_Adoptar una metodología y un formato para investigar los incidentes y los accidentes de trabajo.
_Utilizar obligatoriamente el formato suministrado por la ARL (accidente mortal)
_Informe de investigación</t>
  </si>
  <si>
    <t>Por medio de la cual se desarrollan los contenidos técnicos del Acuerdo Distrital No. 230 del 29 de junio del 2006 y se dictan otras disposiciones</t>
  </si>
  <si>
    <t>SG SST
Tipo y contenido de los Botiquines
Referencia para el contenido de los botiquines de la entidad: Botiquín tipo A.</t>
  </si>
  <si>
    <t xml:space="preserve">
Reglamento del Instrumento Andino de Seguridad y Salud en el Trabajo</t>
  </si>
  <si>
    <t>Capitulo II</t>
  </si>
  <si>
    <t>SG SST
Medidas de protección a los trabajadores</t>
  </si>
  <si>
    <t>Por la cual se adoptan los formatos de informe de accidente de trabajo y de enfermedad profesional y se dictan otras disposiciones</t>
  </si>
  <si>
    <t>SG SST
Adopta los formatos del informe de accidente de trabajo y de enfermedad laboral de que trata el artículo 62 del Decreto-ley 1295 de 1994</t>
  </si>
  <si>
    <t xml:space="preserve">Por la cual se reglamenta el proceso de expedición, reconocimiento, liquidación y pago de las prestaciones económicas por incapacidades y  Licencias de Maternidad en el Instituto de Seguros Sociales. </t>
  </si>
  <si>
    <t>SG SST
Adoptar medidas restrictivas del hábito de fumar; así como la prohibición total de cualquier publicidad directa o indirecta alusiva al Tabaco.
Promover la asistencia y consejería psicológica para los fumadores de Entidades Públicas o Privadas, con el objeto de minimizar el hábito de fumar.</t>
  </si>
  <si>
    <t>SG SST
Incluir en el subprograma de medicina preventiva campañas específicas para fomentar la prevención y control de fármaco dependencia, alcoholismo y tabaquismo.</t>
  </si>
  <si>
    <t>SG SST
Organización y funcionamiento del COPASST</t>
  </si>
  <si>
    <t>_Hacer practicar los exámenes médicos ocupacionales de ingreso, periódicos y de retiro a los empleados a cargo y por cuenta del empleador.
_Suministrar a sus trabajadores elementos de protección personal, cuya fabricación, resistencia y duración estén sujetos a las normas de calidad para garantizar la seguridad personal de los trabajadores en los puestos o centros de trabajo que lo requieran.</t>
  </si>
  <si>
    <t>PROCESO:  GESTIÓN FINANCIERA</t>
  </si>
  <si>
    <t>"Constitución Política de Colombia"</t>
  </si>
  <si>
    <t>"Por la cual se regulan los principios y normas de contabilidad e información financiera y de aseguramiento de la información, aceptados en Colombia, se señalan las autoridades competentes, el procedimiento para su expedición y se determinan las entidades"</t>
  </si>
  <si>
    <t xml:space="preserve">"Por la cual se dictan normas en materia de presupuesto, responsabilidad y transparencia fiscal  y se dictan otras disposiciones"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</si>
  <si>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</si>
  <si>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</si>
  <si>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crea el sistema de seguridad social integral y se dictan otras disposiciones"</t>
  </si>
  <si>
    <t>"Por la cual se establecen normas para el ejercicio del control interno en las entidades y organismos del estado y se dictan otras disposiciones"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</si>
  <si>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</si>
  <si>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</si>
  <si>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compilan el Acuerdo 24 de 1995 y Acuerdo 20 de 1996 que conforman el Estatuto Orgánico del Presupuesto Distrital"</t>
  </si>
  <si>
    <t>"Por la cual se prorroga el plazo indicado en la Resolución No. 706 de diciembre 16 de 2016, para el reporte de la información financiera, económica, social y ambiental a través del Sistema Consolídador de Hacienda de Información Pública -- CHIP, correspondiente al periodo enero -- marzo de 2018 y la Resolución No. 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</si>
  <si>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</si>
  <si>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</si>
  <si>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"Por la cual se modifica el CGN y el procedimiento contable para el registro de las operaciones interinstitucionales del Manual de Procedimientos, adoptado mediante Resolución 356 de 2007, del Régimen de Contabilidad Pública"</t>
  </si>
  <si>
    <t>"Por la cual se incorpora, al Marco Normativo para Entidades de Gobierno, el Procedimiento contable para el registro de las operaciones interinstitucionales y se modifica el Catalogo General de Cuentas"</t>
  </si>
  <si>
    <t xml:space="preserve">"Por la cual se establece la Información a reportar, los requisitos y los plazos de envío a la Contaduría General de la Nación" </t>
  </si>
  <si>
    <t>"Por la cual se modifica el cronograma de aplicación del Marco normativo para entidades de gobierno, incorporado al Régimen de Contabilidad Pública mediante la Resolución 533 de 2015, y la regulación emitida en concordancia con el cronograma de aplicación"</t>
  </si>
  <si>
    <t>"Por medio de la cual se modifica el Catálogo General de Cuentas del Marco Normativo para Entidades de Gobierno"</t>
  </si>
  <si>
    <t>"Por la cual se establece la información a reportar, los requisitos y los plazos de envío a la Contaduría General de la Nación para las entidades públicas sujetas al ámbito de la Resolución número 533 del 8 de octubre de 2015"</t>
  </si>
  <si>
    <t xml:space="preserve">"Por la cual se incorpora, en el règimen de contabilidad pùblica, el marco normativo aplicable a entidades del gobierno y se dictan otras dispocisiones" </t>
  </si>
  <si>
    <t>"Por la cual se incorpora el Catálogo general de cuentas al marco normativo para entidades de gobierno"</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</si>
  <si>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</si>
  <si>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medio de la cual se modifica el Régimen de Contabilidad Pública y se deroga la Resolución 192 del 27 de julio de 2010"</t>
  </si>
  <si>
    <t>"Por la cual se adopta el procedimiento de control interno contable y de reporte del informe anual de evaluación a la Contaduría General de la Nación"</t>
  </si>
  <si>
    <t>SDH-000295</t>
  </si>
  <si>
    <t>"Por medio de la cual se establecen los procedimientos en relación con la distribución, consolidación, seguimiento y control del Programa Anual Mensualizado de Caja - PAC del Distrito Capital"</t>
  </si>
  <si>
    <t>PROCESO:  CONTROL INTERNO DISCIPLINARIO</t>
  </si>
  <si>
    <t>"Por la Cual se dictan normas tendientes a preservar la moralidad en la Administración Pública y se fijan disposiciones con el fin de erradicar la corrupción Administrativa"</t>
  </si>
  <si>
    <t>"Por la cual se expide el código de Procedimiento Penal"</t>
  </si>
  <si>
    <t>Por la cual se expide el Código de Procedimiento Penal. Modifica da por las siguientes normas: Ley 1851 de 2017, Ley 1826 de 2017, Ley 1786 de 2016, Ley 1774 de 2016, Ley 1760 de 2015, Ley 1652 de 2013, Ley 1542 de 2012, Ley 1453 de 2011, Ley 1395 de 2010, Ley 1312 de 2009, Ley 1273 de 2009, Ley 1257 de 2008, Ley 1142 de 2007 y Ley 1121 de 2006.</t>
  </si>
  <si>
    <t>Decreto Ley</t>
  </si>
  <si>
    <t>"Por el cual se dicta el régimen especial para el Distrito Capital de Santa Fe de Bogotá. Reglamentado parcialmente por los Decretos Nacionales 1677 de 1993, 2537 de 1993, 1187 de 1998 y 1350 de 2005"</t>
  </si>
  <si>
    <t>"Por el cual se adoptan las estrategias, metodologías, técnicas y mecanismos de carácter administrativo y organizacional en materia disciplinaria para las entidades distritales a las que es aplicable el Código Disciplinario Único".</t>
  </si>
  <si>
    <t>Decreto Reglamentario</t>
  </si>
  <si>
    <t>CIRCULAR CONJUNTA
 DAFP Y PROCURADURÍA</t>
  </si>
  <si>
    <t>"Las Oficinas de Control Interno en el Nuevo Código Disciplinario Único"</t>
  </si>
  <si>
    <t>Directrices para el Tramite, ejecución y cobro persuasivo de sanciones disicplinarias de carácter pecunario</t>
  </si>
  <si>
    <t>Reducción presupuestal en cumplimiento Acuerdo 5 de de 1998</t>
  </si>
  <si>
    <r>
      <rPr>
        <i/>
        <sz val="10"/>
        <rFont val="Arial"/>
        <family val="2"/>
      </rPr>
      <t xml:space="preserve">Artículo 209. </t>
    </r>
    <r>
      <rPr>
        <sz val="10"/>
        <rFont val="Arial"/>
        <family val="2"/>
      </rPr>
      <t xml:space="preserve">La administración pública, en todos sus órdenes, tendrá un control interno que se ejercerá en los términos que señale la ley.
</t>
    </r>
    <r>
      <rPr>
        <b/>
        <sz val="10"/>
        <rFont val="Arial"/>
        <family val="2"/>
      </rPr>
      <t>Artículo 269.</t>
    </r>
    <r>
      <rPr>
        <sz val="10"/>
        <rFont val="Arial"/>
        <family val="2"/>
      </rPr>
      <t xml:space="preserve"> En las entidades públicas, las autoridades correspondientes están obligadas a diseñar y aplicar, según la naturaleza de sus funciones, métodos y procedimientos de control interno (...).</t>
    </r>
  </si>
  <si>
    <r>
      <rPr>
        <i/>
        <sz val="10"/>
        <rFont val="Arial"/>
        <family val="2"/>
      </rPr>
      <t>Artículo 3°</t>
    </r>
    <r>
      <rPr>
        <sz val="10"/>
        <rFont val="Arial"/>
        <family val="2"/>
      </rPr>
      <t xml:space="preserve">. Son sujetos de control fiscal en el orden territorial los organismos que integran la estructura de la administración departamental y municipal.
</t>
    </r>
    <r>
      <rPr>
        <i/>
        <sz val="10"/>
        <rFont val="Arial"/>
        <family val="2"/>
      </rPr>
      <t>Artículo 9°</t>
    </r>
    <r>
      <rPr>
        <sz val="10"/>
        <rFont val="Arial"/>
        <family val="2"/>
      </rPr>
      <t xml:space="preserve">. Para el ejercicio del control fiscal se podrán aplicar sistemas de control como el financiero, de legalidad, de gestión, de resultados, la revisión de cuentas y la evaluación del control interno.
</t>
    </r>
    <r>
      <rPr>
        <i/>
        <sz val="10"/>
        <rFont val="Arial"/>
        <family val="2"/>
      </rPr>
      <t>Artículo 18.</t>
    </r>
    <r>
      <rPr>
        <sz val="10"/>
        <rFont val="Arial"/>
        <family val="2"/>
      </rPr>
      <t xml:space="preserve"> La evaluación de control interno es el análisis de los sistemas de control de las entidades sujetas a la vigilancia, con el fin de determinar la calidad de los mismos, el nivel de confianza que se les pueda otorgar y si son eficaces y eficientes en el cumplimiento de sus objetivos.</t>
    </r>
  </si>
  <si>
    <r>
      <rPr>
        <i/>
        <sz val="10"/>
        <rFont val="Arial"/>
        <family val="2"/>
      </rPr>
      <t>ARTÍCULO 8o</t>
    </r>
    <r>
      <rPr>
        <sz val="10"/>
        <rFont val="Arial"/>
        <family val="2"/>
      </rPr>
      <t xml:space="preserve">. DESIGNACIÓN DE RESPONSABLE DEL CONTROL INTERNO. Modifíquese el artículo 11 de la Ley 87 de 1993, que quedará así: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
PARÁGRAFO 1o. Para desempeñar el cargo de asesor, coordinador o de auditor interno se deberá acreditar formación profesional y experiencia mínima de tres (3) años en asuntos del control interno.
PARÁGRAFO 2o. El auditor interno, o quien haga sus veces, contará con el personal multidisciplinario que le asigne el jefe del organismo o entidad, de acuerdo con la naturaleza de las funciones del mismo. La selección de dicho personal no implicará necesariamente aumento en la planta de cargos existente.
</t>
    </r>
    <r>
      <rPr>
        <i/>
        <sz val="10"/>
        <rFont val="Arial"/>
        <family val="2"/>
      </rPr>
      <t>ARTÍCULO 9o.</t>
    </r>
    <r>
      <rPr>
        <sz val="10"/>
        <rFont val="Arial"/>
        <family val="2"/>
      </rPr>
      <t xml:space="preserve"> REPORTES DEL RESPONSABLE DE CONTROL INTERNO. &lt;Ver modificaciones directamente en la Ley 87 de 1993&gt; Modifíquese el artículo 14 de la Ley 87 de 1993, que quedará así: 
...El jefe de la Unidad de la Oficina de Control Interno deberá publicar cada cuatro (4) meses en la página web de la entidad, un informe pormenorizado del estado del control interno de dicha entidad, so pena de incurrir en falta disciplinaria grave...</t>
    </r>
  </si>
  <si>
    <r>
      <rPr>
        <i/>
        <sz val="10"/>
        <rFont val="Arial"/>
        <family val="2"/>
      </rPr>
      <t>Artículo 9</t>
    </r>
    <r>
      <rPr>
        <sz val="10"/>
        <rFont val="Arial"/>
        <family val="2"/>
      </rPr>
      <t>°. Información mínima obligatoria en los sistemas de información del Estado o en herramientas que los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A</t>
    </r>
    <r>
      <rPr>
        <i/>
        <sz val="10"/>
        <rFont val="Arial"/>
        <family val="2"/>
      </rPr>
      <t>rticulo 11.</t>
    </r>
    <r>
      <rPr>
        <sz val="10"/>
        <rFont val="Arial"/>
        <family val="2"/>
      </rPr>
      <t>Información mínima obligatoria respecto a servicios, procedimientos y funcionamiento del sujeto obligado
e) Todos los informes de gestión, evaluación y auditoría del sujeto obligado</t>
    </r>
  </si>
  <si>
    <r>
      <rPr>
        <i/>
        <sz val="10"/>
        <rFont val="Arial"/>
        <family val="2"/>
      </rPr>
      <t>Artículo 2o. El artículo 5o.,</t>
    </r>
    <r>
      <rPr>
        <sz val="10"/>
        <rFont val="Arial"/>
        <family val="2"/>
      </rPr>
      <t xml:space="preserve"> literal c) del Decreto 2145 de 1999, quedará así:
c) Los Representantes Legales y Jefes de Organismos de las entidades a que se refiere el artículo primero del presente decreto, son responsables de establecer y utilizar adecuados instrumentos de gestión que garanticen la correcta aplicación y utilización de las políticas y normas constitucionales y legales en materia de control interno.
Así mismo, remitirán al Consejo Asesor del Gobierno Nacional en materia de Control Interno de las entidades del orden nacional y territorial, antes del 16 de febrero, copia del Informe Ejecutivo Anual que contenga el resultado final de la evaluación del Sistema de Control Interno, documento que servirá de base para el Informe que sobre el avance del Control Interno del Estado presentará al inicio de cada legislatura el Presidente de la República al Congreso de la República.</t>
    </r>
  </si>
  <si>
    <r>
      <rPr>
        <i/>
        <sz val="10"/>
        <rFont val="Arial"/>
        <family val="2"/>
      </rPr>
      <t>Artículo 52</t>
    </r>
    <r>
      <rPr>
        <sz val="10"/>
        <rFont val="Arial"/>
        <family val="2"/>
      </rPr>
      <t>. La evaluación por parte de Control Interno en las respectivas áreas, como parámetro a su vez de la evaluación y calificación de los servidores inscritos en carrera administrativa.</t>
    </r>
  </si>
  <si>
    <r>
      <rPr>
        <i/>
        <sz val="10"/>
        <rFont val="Arial"/>
        <family val="2"/>
      </rPr>
      <t>Artículo 230.</t>
    </r>
    <r>
      <rPr>
        <sz val="10"/>
        <rFont val="Arial"/>
        <family val="2"/>
      </rPr>
      <t xml:space="preserve"> Funciones de las oficinas de Control Interno.  
</t>
    </r>
    <r>
      <rPr>
        <i/>
        <sz val="10"/>
        <rFont val="Arial"/>
        <family val="2"/>
      </rPr>
      <t>Artículo 231.</t>
    </r>
    <r>
      <rPr>
        <sz val="10"/>
        <rFont val="Arial"/>
        <family val="2"/>
      </rPr>
      <t xml:space="preserve"> Reportes a los organismos de control.</t>
    </r>
  </si>
  <si>
    <r>
      <rPr>
        <i/>
        <sz val="10"/>
        <rFont val="Arial"/>
        <family val="2"/>
      </rPr>
      <t>Artículo 22</t>
    </r>
    <r>
      <rPr>
        <sz val="10"/>
        <rFont val="Arial"/>
        <family val="2"/>
      </rPr>
      <t>.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</si>
  <si>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r>
      <rPr>
        <i/>
        <sz val="10"/>
        <rFont val="Arial"/>
        <family val="2"/>
      </rPr>
      <t>Artículo 1°</t>
    </r>
    <r>
      <rPr>
        <sz val="10"/>
        <rFont val="Arial"/>
        <family val="2"/>
      </rPr>
      <t xml:space="preserve">. La metodología para el diseño y seguimiento de la estrategia de lucha contra la corrupción y de atención al ciudadano la establecida con el documento "Estrategias para la Construcción del Plan Anticorrupción y de Atención al Ciudadano".
</t>
    </r>
    <r>
      <rPr>
        <i/>
        <sz val="10"/>
        <rFont val="Arial"/>
        <family val="2"/>
      </rPr>
      <t xml:space="preserve">Artículo 5° </t>
    </r>
    <r>
      <rPr>
        <sz val="10"/>
        <rFont val="Arial"/>
        <family val="2"/>
      </rPr>
      <t>El mecanismo de seguimiento al cumplimiento de las orientaciones y obligaciones derivadas del documento en mención, estará a cargo de las oficinas de control interno, para lo cual se publicarán en la página web las actividades realizadas de acuerdo con los parámetros establecidos.</t>
    </r>
  </si>
  <si>
    <r>
      <rPr>
        <i/>
        <sz val="10"/>
        <rFont val="Arial"/>
        <family val="2"/>
      </rPr>
      <t>Artículo 2.1.4.6</t>
    </r>
    <r>
      <rPr>
        <sz val="10"/>
        <rFont val="Arial"/>
        <family val="2"/>
      </rPr>
      <t>. Mecanismos de seguimiento al cumplimiento y monitoreo en responsabilidad de Control Interno</t>
    </r>
  </si>
  <si>
    <r>
      <rPr>
        <i/>
        <sz val="10"/>
        <rFont val="Arial"/>
        <family val="2"/>
      </rPr>
      <t>Artículo 2.2.4.6.29</t>
    </r>
    <r>
      <rPr>
        <sz val="10"/>
        <rFont val="Arial"/>
        <family val="2"/>
      </rPr>
      <t>. Auditoría de cumplimiento del sistema de gestión de la seguridad y salud en el trabajo. SG-SST.</t>
    </r>
  </si>
  <si>
    <r>
      <rPr>
        <i/>
        <sz val="10"/>
        <rFont val="Arial"/>
        <family val="2"/>
      </rPr>
      <t>Artículo 4°.</t>
    </r>
    <r>
      <rPr>
        <sz val="10"/>
        <rFont val="Arial"/>
        <family val="2"/>
      </rPr>
      <t xml:space="preserve"> Adiciónese el Capítulo 1 del Título 21 del Decreto 1083 de 2015, con los siguientes artículos...
Que es necesario regular la organización de las Oficinas de Control Interno, su rol y actualizar lo relativo al Comité de Coordinación de Control Interno en las entidades de la Rama Ejecutiva del orden nacional frente a las nuevas tendencias internacionales en materia de auditoría interna;
Que se requiere fortalecer el control interno en las entidades de la Rama Ejecutiva del orden territorial, creando instancias de coordinación y articulación que permitan mejorar el ejercicio de la auditoría interna y la colaboración interinstitucional;</t>
    </r>
  </si>
  <si>
    <r>
      <rPr>
        <i/>
        <sz val="10"/>
        <rFont val="Arial"/>
        <family val="2"/>
      </rPr>
      <t xml:space="preserve">Capitulo 3. </t>
    </r>
    <r>
      <rPr>
        <sz val="10"/>
        <rFont val="Arial"/>
        <family val="2"/>
      </rPr>
      <t xml:space="preserve">Modelo Integrado de Planeación y gestión.
</t>
    </r>
    <r>
      <rPr>
        <i/>
        <sz val="10"/>
        <rFont val="Arial"/>
        <family val="2"/>
      </rPr>
      <t xml:space="preserve">Título 23. </t>
    </r>
    <r>
      <rPr>
        <sz val="10"/>
        <rFont val="Arial"/>
        <family val="2"/>
      </rPr>
      <t>Articulación del Sistema de  Gestión con los sistemas de Control Interno.</t>
    </r>
  </si>
  <si>
    <r>
      <rPr>
        <i/>
        <sz val="10"/>
        <rFont val="Arial"/>
        <family val="2"/>
      </rPr>
      <t>Artículo 48</t>
    </r>
    <r>
      <rPr>
        <sz val="10"/>
        <rFont val="Arial"/>
        <family val="2"/>
      </rPr>
      <t>. Naturaleza, objeto y funciones básicas de la Secretaría General. h). Prestar apoyo al/a Alcalde/sa Mayor para la revisión y consolidación del Sistema de Control Interno de las diferentes entidades distritales, así como de los reportes del Programa Anual de Auditoría.</t>
    </r>
  </si>
  <si>
    <r>
      <rPr>
        <i/>
        <sz val="10"/>
        <rFont val="Arial"/>
        <family val="2"/>
      </rPr>
      <t>Artículo 12°</t>
    </r>
    <r>
      <rPr>
        <sz val="10"/>
        <rFont val="Arial"/>
        <family val="2"/>
      </rPr>
      <t>. "LA OFICINA DE CONTROL INTERNO O QUIEN HAGA SUS VECES. Es responsable por evaluar en forma independiente y objetiva el Control Interno Contable. Así como por el desarrollo de la función de Auditoría Interna con alcance sobre el proceso contable y sus áreas responsables, informando mediante las actividades de aseguramiento y consulta, al representante legal de la entidad, sobre las medidas que permitan el mejoramiento continuo del Sistema."</t>
    </r>
  </si>
  <si>
    <t>Por la cual se establecen normas para el ejercicio del control interno en las entidades y organismos del estado y se dictan otras disposiciones.</t>
  </si>
  <si>
    <t xml:space="preserve">Define los lineamientos para ejercer el control interno en entidades públicas, en cuanto a objetivos, características, elementos que lo componen, campo de aplicación, responsablidades y funciones.  </t>
  </si>
  <si>
    <t xml:space="preserve">Excepto los artículos 11, 12, 15, 19, 20, 21, 22, 23 y 24. Define los lineamientos para evitar actos de corrupción en lo referente a medidas administrativas. </t>
  </si>
  <si>
    <t>Decreto nacional</t>
  </si>
  <si>
    <t>Por medio del cual se expide el Decreto Único Reglamentario del Sector de Función Pública.</t>
  </si>
  <si>
    <t xml:space="preserve">Título 21 - Capitulo 1 - 2 - 3 - 5 </t>
  </si>
  <si>
    <t xml:space="preserve">Define lineamientos para la implementación del Sistema de Control Interno, el Comité de Coordinación de Control interno y el papel de la Oficina de Planeación en dicho sistema. </t>
  </si>
  <si>
    <t>Define lineamientos para la implementación del Sistema de Gestión en entidades publicas  en el marco del Modelo Integrado de Planeación y Gestión - MIPG</t>
  </si>
  <si>
    <t>Por el cual se fijan directrices para la integración de los planes institucionales y estratégicos al Plan de Acción por parte de las entidades del Estado.</t>
  </si>
  <si>
    <t>Define los 12 planes institucionales que debe tener como mínimo la entidad en la planeación de cada vigencia y los plazos para realizar su publicación.</t>
  </si>
  <si>
    <t>Decreto distrital</t>
  </si>
  <si>
    <t>Define lineamientos de prevención de la corrupción en entidades distritales a tener en cuenta en la gestión de riesgos.</t>
  </si>
  <si>
    <t>Define lineamientos para la implementación del Modelo Integrado de Planeación y Gestión - MIPG en el Distrito.</t>
  </si>
  <si>
    <t>Por la cual se crea y se establece el reglamento de funcionamiento del Comité Institucional de Gestión y Desempeño del Instituto para la Investigación Educativa y el Desarrollo Pedagógico – IDEP</t>
  </si>
  <si>
    <t>Define lineamientos para la implementación del Modelo Integrado de Planeación y Gestión - MIPG en el IDEP.</t>
  </si>
  <si>
    <t>El objeto de la presente ley es regular el derecho de acceso a la información pública, los procedimientos para el ejercicio y garantía del derecho y las excepciones a la publicidad de información.</t>
  </si>
  <si>
    <t>Por la cual se definen principios y conceptos sobre la sociedad de la información y la organización de las Tecnologías de la Información y las Comunicaciones –TIC–, se crea la Agencia Nacional de Espectro y se dictan otras disposiciones.</t>
  </si>
  <si>
    <t>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</si>
  <si>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</si>
  <si>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 los atentados contra la confidencialidad, la integridad y la disponibilidad de los datos y de los sistemas informáticos.
De los atentados informáticos y otras infracciones.</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</si>
  <si>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</si>
  <si>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t>
  </si>
  <si>
    <t>Por el cual se reglamenta parcialmente la Ley 1712 de 2014 y se dictan otras disposiciones</t>
  </si>
  <si>
    <t>Por medio del cual se expide el Decreto Único Reglamentario del Sector Comercio, Industria y Turismo.</t>
  </si>
  <si>
    <t>Capítulo 25 y 26</t>
  </si>
  <si>
    <t>Resolución Distrital</t>
  </si>
  <si>
    <t>002</t>
  </si>
  <si>
    <t>Resolución Informativa acerca de proyecto de ERP (Enterprise Resource Planning) para el Distrito y su fase inicial en la Secretaría
Distrital de Hacienda.</t>
  </si>
  <si>
    <t>Con el fin de avanzar hacia sistemas únicos de información en el Distrito e implementar las políticas de racionalización de gasto y aprovechamiento de economías de escala, las entidades distritales deberán abstenerse de adquirir o arrendar software o soluciones que en el mediano o largo plazo brinden soluciones ERP (Enterprise Resource Planning) que puedan ser cubiertas por el ERP Distrital  contratado por la Secretaría de Hacienda Distrital.</t>
  </si>
  <si>
    <t>Por la cual se reglamentan aspectos relacionados con la Ley de Transparencia y Acceso a la Información Pública.</t>
  </si>
  <si>
    <t>003</t>
  </si>
  <si>
    <t>Por la cual se adopta la Guía de sitios Web para las entidades del Distrito Capital y se dictan otras disposiciones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</si>
  <si>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</si>
  <si>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Establece políticas básicas y específicas en materia de Tecnologías de la Información y Comunicaciones para el Distrito Capital.</t>
  </si>
  <si>
    <t>Por la cual se adopta la política de privacidad y tratamiento de datos personales.</t>
  </si>
  <si>
    <t>Establece la Política de privacidad y tratamiento de datos personales del IDEP.</t>
  </si>
  <si>
    <t>Modificar y Ampliar el alcance de la Directiva 011 de 2012 "Promoción y uso de software libre en el Distrito Capital"</t>
  </si>
  <si>
    <t>Modificar y Ampliar el alcance de la Directiva 011 de 2012 "Promoción y uso de software libre en el Distrito Capital", conforme a las políticas generales para su uso y la libertad que le asiste a las Entidades y organismos que conforman el Distrito Capital para tomar las decisiones relacionadas con la adquisición de soluciones de Escritorio en Software Libre o Software Privativo de acuerdo a las necesidades de cada dependencia.</t>
  </si>
  <si>
    <t>Formulación de proyectos informáticos y de comunicaciones.</t>
  </si>
  <si>
    <t>Reglamenta la formulación de proyectos informáticos y de comunicaciones y se asignó a la Comisión Distrital de Sistemas la función de evaluar la viabilidad técnica y la pertinencia de la ejecución de los proyectos informáticos y de comunicación.</t>
  </si>
  <si>
    <t>Todo el documento. Es la estructura que debe tener el Plan de Desarrollo</t>
  </si>
  <si>
    <t>Todo el documento. Es la estructura que debe tener el Plan de Desarrolloa nivel distrital</t>
  </si>
  <si>
    <t>Todo el documento. Contiene la estructura del nuevo Modelo Integrado de Planeación y Gestión, el cual debe ser implementado por todos los entes territoriales</t>
  </si>
  <si>
    <t>Todo el documento. El Acuerdo 20 de 1996 introdujo algunas modificaciones al Acuerdo 24 de 1995, Orgánico de Presupuesto, y en su artículo 19 autorizó al Gobierno Distrital para compilar las normas de los dos Acuerdos mencionados sin cambiar su redacción ni contenido.  Gobierno Distrital efectúa mediante el presente Decreto será el Estatuto Orgánico del Presupuesto Distrital, según lo dispone el artículo 19 del Acuerdo 20 de 1996.</t>
  </si>
  <si>
    <t>Todo el documento.  Objetivo fortalecer los mecanismos de prevención, investigación y sanción de actos de corrupción y la efectividad del control de la gestión pública</t>
  </si>
  <si>
    <t>Por medio de la cual se crea la Ley de Transparencia y del Derecho de Acceso a la Información Pública Nacional y se dictan otras disposiciones</t>
  </si>
  <si>
    <t>Todo el documento. Creación de la Ley de Transparencia y del Derecho de Acceso a la Información Pública Nacional</t>
  </si>
  <si>
    <t>PROCESO: GESTION DOCUMENTAL</t>
  </si>
  <si>
    <t xml:space="preserve">PÁGINA:      de  </t>
  </si>
  <si>
    <t>Por el cual se establece el reglamento general para el desarrollo de programas de formación de educadores y se crean condiciones para su mejoramiento profesional.</t>
  </si>
  <si>
    <t xml:space="preserve">Art.  20 Y 21  </t>
  </si>
  <si>
    <t>Artículo 20: De conformidad con el artículo 111o. de la Ley 115 de 1994, en cada Departamento y Distrito se creará un Comité de Capacitación de Docentes que estará bajo la dirección de la Secretaría de Educación respectiva.  A este Comité se incorporarán de manera permanente, representantes de las universidades, de las facultades de educación, de las escuelas normales superiores y de los centros especializados en investigación educativa, con sede o influencia en la respectiva entidad territorial y del correspondiente Centro Experimental Piloto o del organismo que haga sus veces. 
Para el efecto, el departamento o el distrito expedirá el correspondiente reglamento que fije, entre otros aspectos, su composición, sus funciones específicas, los mecanismos de designación y el perfil de sus miembros, el período en que actuarán como tales, su reelección, la frecuencia de las sesiones, la integración de quorum, la sede de funcionamiento y las demás disposiciones sobre su organización interna. El Secretario de Educación Departamental o Distrital determinará la dependencia de su Despacho que ejercerá la Secretará Técnica Permanente de dicho Comité. De conformidad con lo establecido en el artículo 148o. de la Ley 115 de 1994, el reglamento que expida el departamento o distrito deberá ser remitido a la Secretaría Técnica del Ministerio de Educación Nacional.
Artículo 21: Para la fijación de las funciones específicas del Comité de Capacitación de Docentes, los departamentos y distritos tendrán en cuenta que la actividad a cargo de dichos comités se debe enmarcar especialmente, dentro del siguiente ámbito:
1. La identificación y el análisis de las prioridades sobre necesidades de actualización, especialización, investigación y perfeccionamiento de los educadores en su respectiva jurisdicción; 2. La formulación de propuestas de políticas para la elaboración del plan de formación de educadores de la respectiva entidad territorial departamental o distrital; 3. La definición de criterios para el seguimiento, control y evaluación de los planes de formación de los educadores del departamento o distrito; 4. La definición de mecanismos para la organización y actualización del registro de programas de formación de educadores; 5. La formulación de criterios para el seguimiento y verificación de los programas registrados; 6. Las funciones señaladas en el presente decreto, como propias del Comité.</t>
  </si>
  <si>
    <t>Por el cual se reglamenta el Consejo de Gobierno Distrital y los Comités Sectoriales</t>
  </si>
  <si>
    <t xml:space="preserve">Art. 11 </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</si>
  <si>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
La Secretaría Técnica será ejercida por el Subsecretario(a) Académico de la Secretaría de Educación, o quien haga sus veces.</t>
  </si>
  <si>
    <t>Por el cual se crea y estructura el Consejo Consultivo Distrital de Política Educativa, los Consejos Consultivos Locales y las Mesas Locales de Política Educativa</t>
  </si>
  <si>
    <t xml:space="preserve">Art. 1 </t>
  </si>
  <si>
    <t>Articulo 1: Créase el Consejo Consultivo Distrital de Política Educativa como la instancia consultiva de la Administración Distrital, cuyo objeto es la discusión, el análisis y la construcción de recomendaciones y propuestas relacionadas con el diseño y desarrollo de la Política Pública Educativa Distrital. Esta instancia será presidida y coordinada por la Secretaría de Educación del Distrito.</t>
  </si>
  <si>
    <t>Por medio del cual se reglamenta el Acuerdo 125 de julio 9 de 2004 por el cual se modifica y adiciona el Acuerdo Número 21 del 9 de diciembre de 1998, se implementa la Cátedra de Derechos Humanos, Deberes y Garantías y Pedagogía de la Reconciliación y se dictan otras disposiciones</t>
  </si>
  <si>
    <t>Por el cual se reglamenta el Acuerdo Distrital 434 de 2010, que creó el Observatorio de
Convivencia Escolar</t>
  </si>
  <si>
    <t>Observatorio de Convivencia Escolar</t>
  </si>
  <si>
    <t>Por medio del cual se adopta y reglamenta la Política Pública Distrital de Educación Ambiental y se dictan otras disposiciones</t>
  </si>
  <si>
    <t xml:space="preserve">Art. 5 - 7 </t>
  </si>
  <si>
    <t>Artículo 5°: Comisión Intersectorial de Educación Ambiental –CIDEA D.C. Créase la Comisión Intersectorial de Educación Ambiental –CIDEA del Distrito Capital, como instancia articuladora de la gestión de la educación ambiental distrital, que coordina y orienta las acciones pedagógicas ambientales y hace el respectivo seguimiento a estos procesos, aunando esfuerzos conceptuales y metodológicos, con enfoque sistémico e integral, en el marco del desarrollo de la Política Nacional Educación Ambiental, Plan de Gestión Ambiental –PGA, la Política Pública Distrital de Educación Ambiental –PPDEA y de la normatividad vigente.
Artículo 6°: Integración. La Comisión Intersectorial de Educación Ambiental – CIDEA estará integrada por: 1. El/la Secretario/a Distrital de Ambiente, quien la presidirá; 2. El/la Secretario/a Distrital de Educación; 3. El/la Secretario/a Distrital de Salud; el/la Secretario/a Distrital de Gobierno; 4. El/la Rector/a de la Universidad Distrital Francisco José de Caldas; 5. El/la Director/a del Jardín Botánico José Celestino Mutis; 6. El/la Director/a del Instituto para la Investigación Educativa y el Desarrollo Pedagógico IDEP; 7. El/la Director/a de la Unidad Administrativa Especial de Servicios Públicos; 8. El /la Gerente de la Empresa de Acueducto y Alcantarillado de Bogotá.
Artículo 7°: Funciones de la CIDEA. La Comisión Intersectorial para la Educación Ambiental en el Distrito Capital tendrá las siguientes funciones:1. Generar mecanismos de coordinación de las entidades y sectores de la Administración Distrital que deben implementar la Política Pública Distrital de Educación Ambiental, sus estrategias, planes, programas y proyectos definidos; 2. Promover y orientar las estrategias de educación ambiental a través de acciones pedagógicas contempladas en la Política Nacional de Educación Ambiental –PNEA, la Política Pública Distrital de Educación Ambiental –PPDEA y el Plan de Gestión Ambiental –PGA, conforme a las dinámicas del Distrito Capital; 
3. Incentivar la participación de diferentes actores y sectores del Distrito Capital en los procesos de educación ambiental que se dinamizan desde las localidades; 4. Propiciar espacios de interlocución directa entre la institucionalidad pública distrital y la sociedad civil - sector privado, tendiente a garantizar la participación social en los procesos de educación ambiental; 5. Las demás funciones propias de una Comisión Intersectorial, de acuerdo con el artículo 2 del Decreto Distrital 546 de 2007; 6. Darse su propio reglamento.</t>
  </si>
  <si>
    <t>Por medio del cual se reglamenta el Acuerdo Distrital 594 de 2015, se crea el Sistema Distrital de Formación Artística y Cultural - SIDFAC, y se dictan otras disposiciones</t>
  </si>
  <si>
    <t>Articulo 11: Comisión Intersectorial del Sistema Distrital de Formación Artística y Cultural. Créase esta Comisión como una instancia permanente del Sistema de Coordinación de la Administración del Distrito Capital, que tiene por objeto orientar, coordinar, efectuar y articular la integración, seguimiento e implementación de las políticas, estrategias, procesos, instancias, servicios y recursos del Sistema Distrital de Formación Artística y Cultural -SIDFAC.
Articulo 12: Miembros de la Comisión Intersectorial. La Comisión Intersectorial del Sistema Distrital de Formación Artística y Cultural estará conformado de la siguiente manera: 1. El/la Secretario/a Distrital de Cultura, Recreación y Deporte o su delegado/a, quien la presidirá; 2. El/la Secretario/a de Educación del Distrito o su delegado/a; 3. El/la Secretario/a Distrital de Gobierno o su delegado/a; 4. El/la Director/a del Instituto Distrital de las Artes “IDARTES” o su delegado/a; 5. El/la Director/a de la Orquesta Filarmónica de Bogotá “OFB” o su delegado/a; 6. El/la Director/a del Instituto Distrital de Patrimonio Cultural “IDPC” o su delegado/a; 7. El/la Director/a del Instituto para la Investigación Educativa y el Desarrollo Pedagógico – IDEP- o su delegado/a;  A las sesiones de la Comisión podrán asistir como invitados/as permanentes, con voz pero sin voto, los siguientes actores: 8. El/la Presidente/a del Consejo Distrital de Arte y Cultura;  9. El/la Presidente/a de la Asociación Colombiana de Facultades de Artes -ACOFARTES- o su delegado;  10. Un/a delegado/a por el Consejo Superior de la Red de Padres y Madres – Red PAPAZ;  11. Un/a representante de los Formadores de los Centros de Formación. Este/a representante será elegido/a de manera democrática y participativa por los/as formadores/as de los Centros de Formación;  12. Un/a Rector/a Representante de los Colegios Públicos especializados en formación en arte y música; 13. Un/a Representante de los/as estudiantes por cada uno de los Colegios Públicos especializados en formación en arte y música. Estos/as representantes serán elegidos/as por los/as estudiantes de cada una de las instituciones educativas.</t>
  </si>
  <si>
    <t>Por medio del cual se expide el Decreto Único del Sector Educación de Bogotá</t>
  </si>
  <si>
    <t xml:space="preserve">Instituto para la Investigacion educativa y el desarrollo Pedagogico IDEP </t>
  </si>
  <si>
    <t>Integración del Sector Educación. El Sector Educación está integrado por la Secretaría de Educación del Distrito, cabeza del Sector, y por el Instituto para la Investigación Educativa y el Desarrollo Pedagógico – IDEP, que le está adscrito. La Universidad Distrital Francisco José de Caldas, como ente universitario autónomo, ejercerá sus funciones
en coordinación con las políticas que adopte la Administración Distrital</t>
  </si>
  <si>
    <t>N.A</t>
  </si>
  <si>
    <t>MN-AC-10-01 Manual de atención al ciudadano del instituto para la investigación educativa y el desarrollo pedagógico - IDEP</t>
  </si>
  <si>
    <t>Es un documento que comprende los diferentes aspectos para tener en cuenta en la atención al ciudadano, que incluye protocolos para el buen servicio, guías de atención a los ciudadanos e información para realizar un trámite, solicitar un servicio o formular un reclamo.</t>
  </si>
  <si>
    <t>Manual</t>
  </si>
  <si>
    <t>MN-AC-10-03 Manual para la gestión de peticiones</t>
  </si>
  <si>
    <t xml:space="preserve">Se formula el Manual para la gestión de Peticiones atendiendo a los lineamientos de la Secretaría General de la Alcaldía Mayor de Bogotá y la Subsecretaria de Servicios a la Ciudadanía. </t>
  </si>
  <si>
    <t>Resolución  IDEP</t>
  </si>
  <si>
    <t>Por la cual se establecen los criterios para otorgar el aval a los investigadores en los Grupos de Trabajo y Seminarios Virtuales que ofrece CLACSO”</t>
  </si>
  <si>
    <t>Acuerdo Distrital</t>
  </si>
  <si>
    <t>Directiva presidencial</t>
  </si>
  <si>
    <t>Circular</t>
  </si>
  <si>
    <t>Arts. 6 al 13</t>
  </si>
  <si>
    <t>Art. 194</t>
  </si>
  <si>
    <t>Art. 34</t>
  </si>
  <si>
    <t>Arts. 286 a 296</t>
  </si>
  <si>
    <t>Art. 249</t>
  </si>
  <si>
    <t>Arts. 424 a 434</t>
  </si>
  <si>
    <t>Art. 12</t>
  </si>
  <si>
    <t>Arts. 1 al 41</t>
  </si>
  <si>
    <t>Por la cual se actualiza el Reglamento Interno del Comité de Conciliación del Instituto para la Investigación Educativa y el Desarrollo Pedagógico – IDEP, en cumplimiento del Decreto Distrital 839 de 2018</t>
  </si>
  <si>
    <t>Se modifica con el objeto de dar cumplimiento al Decreto Distrital 839 de 2018</t>
  </si>
  <si>
    <t>Por el cual se adopta el Modelo de Gestión Jurídica Pública del Distrito Capital y se dictan otras disposiciones</t>
  </si>
  <si>
    <t>Tiene por objeto adoptar el Modelo de Gestión Jurídica Pública del Distrito Capital -MGJP-.</t>
  </si>
  <si>
    <t>Por la cual se modifica parcialmente el Manual de Contratación del Insituto para la Investigación Educativa y el Desarrollo Pedagógico - IDEP</t>
  </si>
  <si>
    <t xml:space="preserve">Agregan las causales para rechazar una oferta
</t>
  </si>
  <si>
    <t xml:space="preserve"> Manual IDEP</t>
  </si>
  <si>
    <t>Manual IDEP</t>
  </si>
  <si>
    <t>PROCESO: DIRECCIÓN Y PLANEACIÓN</t>
  </si>
  <si>
    <t>Arts. 1, 2,3,4,5,6,7 y 26</t>
  </si>
  <si>
    <t>Arts. 19 y 20</t>
  </si>
  <si>
    <t>Art. 24</t>
  </si>
  <si>
    <t>Arts. 4 y 8</t>
  </si>
  <si>
    <t>Arts. 140 y 142</t>
  </si>
  <si>
    <t>Art. 6</t>
  </si>
  <si>
    <t>Art. 1 y 2</t>
  </si>
  <si>
    <t>Art. 2.2.22.1.5</t>
  </si>
  <si>
    <t>Arts. 18, 19</t>
  </si>
  <si>
    <t>Art. 5, 7, 16, 21, 24, 25, 26, 35, 56, 63</t>
  </si>
  <si>
    <t>Arts. 16, 17</t>
  </si>
  <si>
    <t>Arts. 1,2 y 3</t>
  </si>
  <si>
    <t>Arts. 1, 2, 6, 7 y 8</t>
  </si>
  <si>
    <t>Arts. 1-3</t>
  </si>
  <si>
    <t>Arts. 1 a 4</t>
  </si>
  <si>
    <t>Arts. 2 y 3</t>
  </si>
  <si>
    <t>Arts. 1, 2, 3, 4,7, 11, 13, 14, 16, 17, 23, 29, 38, 79, 121, 170, 176, 177, 178, 202, 205, 220</t>
  </si>
  <si>
    <t>Arts. 7 y 12</t>
  </si>
  <si>
    <t>Artículo 22</t>
  </si>
  <si>
    <t>Sentencia C-899-11</t>
  </si>
  <si>
    <t>Directiva Presidencial</t>
  </si>
  <si>
    <t>Artículo 2.2.21.1.4 al Artículo 2.2.21.5.3</t>
  </si>
  <si>
    <t>Artículo quinto. numeral 3</t>
  </si>
  <si>
    <t>El Decreto 984 de 2012 modifica articulo 22 del Decreto 1737 de 1998 quedara asi:      
Articulo 22: las Oficinas de control interno verificaran el cumplimiento de disposiciones  en forma mensual y emitiran un informe trimestral</t>
  </si>
  <si>
    <t>Reglamentado por el Decreto Distrital 387 de 2004 
Por el cual se adopta en Bogotá, D.C. el sistema de gestión de la calidad creado por la Ley 872 de 2003</t>
  </si>
  <si>
    <t xml:space="preserve">Modificación circular 12 del 2 de febrero de 2007,
sobre recomendaciones, seguimiento y resultados sobre el cumplimiento de las normas en materia de derecho de autor sobre programas de computador (software). </t>
  </si>
  <si>
    <t>Resolución Reglamentaria</t>
  </si>
  <si>
    <t>Circular Contaduria General de la Nación</t>
  </si>
  <si>
    <t>Circular Externa
DAFP</t>
  </si>
  <si>
    <t xml:space="preserve">Circular Consejo Asesor del Gobierno Nacional en Materia de Control Interno </t>
  </si>
  <si>
    <t>Circular Externa</t>
  </si>
  <si>
    <t>Resolución MIN TIC</t>
  </si>
  <si>
    <t>Resolución Contaduría General de la Nación</t>
  </si>
  <si>
    <t>Guía DAFP</t>
  </si>
  <si>
    <t xml:space="preserve">Art. 23 </t>
  </si>
  <si>
    <t>Arts. 5 y 6</t>
  </si>
  <si>
    <t>Arts. 8, 10, 11, 12 y 13</t>
  </si>
  <si>
    <t>Arts. 198, y 199</t>
  </si>
  <si>
    <t>Arts. 2.2.7A.2.3. 2.2.7A.4.3. 2.2.7A.4.5</t>
  </si>
  <si>
    <t>Arts. 11, 12, 13 y 14</t>
  </si>
  <si>
    <t>Art. 1.1.2.1.4</t>
  </si>
  <si>
    <t>Art. 2.2.1.7.8.2.1</t>
  </si>
  <si>
    <t>Arts. 13, 14, 15, 18, 19</t>
  </si>
  <si>
    <t>Arts. 1, 2, 3, 4, 5, 6, 7, 8</t>
  </si>
  <si>
    <t>Arts. 17, 18, 19, 110</t>
  </si>
  <si>
    <t>Arts. 202 y 203</t>
  </si>
  <si>
    <t>Arts. 1 y 4</t>
  </si>
  <si>
    <t>Arts. 1,2,3</t>
  </si>
  <si>
    <t>Arts. 1, 2, 4, 5 y 6</t>
  </si>
  <si>
    <t>Arts. 6 y 7</t>
  </si>
  <si>
    <t>Arts. 1, 2, 3,4</t>
  </si>
  <si>
    <t>Art. 5</t>
  </si>
  <si>
    <t>Arts. 1, 2 y 3</t>
  </si>
  <si>
    <t>Arts. 1, 4 y 6</t>
  </si>
  <si>
    <t>Arts. 18 y 22</t>
  </si>
  <si>
    <t>Arts. 11 y 16</t>
  </si>
  <si>
    <t>Arts. 11 y15</t>
  </si>
  <si>
    <t>Arts. 2 y 4</t>
  </si>
  <si>
    <t>Art. 3, numeral 6, guía 45</t>
  </si>
  <si>
    <t>Arts. 1, 2, 5, 6, 7, 8, 10.</t>
  </si>
  <si>
    <t>Arts. 1,2,3,4 y 5.</t>
  </si>
  <si>
    <t>Arts. 1,2,3,4,5,6,7</t>
  </si>
  <si>
    <t>Artículo 26. Parágrafo Unico</t>
  </si>
  <si>
    <t>Circular  
Procuraduría General de la Nación</t>
  </si>
  <si>
    <t>Del Régimen Económico y de la Hacienda Púbica</t>
  </si>
  <si>
    <t>Contador General, funcionario de la rama ejecutiva, quien llevará la contabilidad general de la Nación y consolidará ésta con la de sus entidades descentralizadas territorialmente o por servicios, cualquiera que sea el orden al que pertenezcan, excepto la referente a la ejecución del Presupuesto, cuya competencia se atribuye a la Contraloría.</t>
  </si>
  <si>
    <t>"Por el cual se armonizan el procedimiento y la administración de los tributos distritales con el Estatuto Tributario Nacional y de dictan otras disposiciones."</t>
  </si>
  <si>
    <t>Contaduría General de la Nación</t>
  </si>
  <si>
    <t>Por medio de la cual se se adopta el manual de contratación del Instituto para la Investigación Educativa y el Desarrollo Pedagógico - IDEP</t>
  </si>
  <si>
    <t>Por la cual se adoptan las políticas de prevención del daño antijurídico del IDEP, en cumplimiento de la directiva 025 de 2018.</t>
  </si>
  <si>
    <t>Decreto - ley</t>
  </si>
  <si>
    <t>Por el cual se dictan normas para simplificar, suprimir y reformar trámites, procesos y procedimientos innecesarios existentes en la administración pública.</t>
  </si>
  <si>
    <t xml:space="preserve">CAPÍTULO II.  </t>
  </si>
  <si>
    <t xml:space="preserve">Transformación digital para una gestión pública efectiva.  </t>
  </si>
  <si>
    <t xml:space="preserve">Por la cual se modifica la Resolución 002 de 2018, acerca de proyecto de ERP (Enterprise Resource Planning) para el Distrito </t>
  </si>
  <si>
    <t xml:space="preserve">"Artículo 1. Con el fin de avanzar hacia sistemas únicos de información en el Distrito e implementar las políticas de racionalización de gasto y aprovechamiento de economías de escala, las entidades
distritales deberán analizar y evaluar la adquisición o arrendamiento de software o soluciones que en el mediano o largo plazo brinden soluciones ERP (Enterprise Resource Planning) que sean interoperables
con el ERP Distrital contratado por la Secretaría Distrital de Hacienda, a través del proceso de licitación SDHLP-05-2017 y el correspondiente contrato 170351-0-217, incluyendo sus modificaciones
o adiciones.
En la planificación de la compra o arrendamiento de soluciones ERP (Enterprise Resource Planning) que proyecten realizar las entidades del Distrito, las entidades podrán analizar las características del
referido proceso de licitación y el contrato en mención, identificando la posibilidad de contratar o arrendar soluciones interoperables con el mismo, con el fin de generar economías de escala". . </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</si>
  <si>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</si>
  <si>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todos</t>
  </si>
  <si>
    <t>Procedimiento para la elaboración, aprobación, evaluación y convalidación, implementación, publicación e inscripción en el Registro único de Series Documentales – RUSD de las Tablas de Retención Documental – TRD y Tablas de Valoración Documental – TVD</t>
  </si>
  <si>
    <t>Por la cual se crea y establece el reglamento de funcionamiento del comité Institucional de Gestion y Desempeño del Instituto para la Investigación Educativa y el Desarrollo Pedagógico - IDEP</t>
  </si>
  <si>
    <t>"Por el cual se modifican la Ley 909 de 2004, el Decreto-ley 1567 de 1998 y se dictan otras disposiciones."</t>
  </si>
  <si>
    <t>"Por medio del cual se modifica la Ley 1361 de 2009 para adicionar y complementar las medidas de Protección de la Familia y se dictan otras disposiciones"</t>
  </si>
  <si>
    <t>Los empleadores podrán adecuar los horarios laborales para facilitar el acercamiento del trabajador con los miembros de su familia, para atender sus deberes de protección y acompañamiento que requiera del mismo; como también a quienes de su familia se encuentren en situación de discapacidad o dependencia.</t>
  </si>
  <si>
    <t>"Por medio de la cual se incentiva la adecuada atención y cuidado de la primera infancia, se modifican los artículos 236 y 239 del Código Sustantivo del Trabajo y se dictan otras disposiciones."</t>
  </si>
  <si>
    <t>Modifican los artículos 236 y 239 del Código Sustantivo del Trabajo, que hacen referencia al término de la licencia de maternidad, que ahora es de dieciocho (18) semanas.</t>
  </si>
  <si>
    <t>"Por medio de la cual se establece la licencia por luto para los servidores públicos"</t>
  </si>
  <si>
    <t>"Por medio de la cual se expide la ley de Salud Mental y se dictan otras disposiciones"</t>
  </si>
  <si>
    <t>"Por la cual se modifica el Sistema de Riesgos Laborales y se dictan otras disposiciones en materia de Salud Ocupacional."</t>
  </si>
  <si>
    <t>"Por la cual se adopta la política nacional de gestión del riesgo de desastres y se establece el Sistema Nacional de Gestión del Riesgo de Desastres y se dictan otras disposiciones"</t>
  </si>
  <si>
    <t>"Por medio de la cual se reforma el Sistema General de Seguridad Social en salud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</si>
  <si>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</si>
  <si>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"Por la cual se establecen normas para promover y regular el Teletrabajo y se dictan otras disposiciones"</t>
  </si>
  <si>
    <t>"Por el cual se algunas modificaciones en el Sistema General de Seguridad Social en Salud y se dictan otras disposiciones"</t>
  </si>
  <si>
    <t>"Por medio de la cual se adiciona y modifica la Ley 244 de 1995, se regula el pago de las cesantías definitivas o parciales a los servidores públicos, se establecen sanciones y se fijan términos para su cancelación"</t>
  </si>
  <si>
    <t>"Por medio de la cual se adoptan medidas para prevenir, corregir y sancionar el acoso laboral y otros hostigamientos en el marco de las relaciones de trabajo."</t>
  </si>
  <si>
    <t>"Por la cual se reforman algunas disposiciones del sistema general de pensiones previsto en la Ley 100 de 1993 y se adoptan disposiciones pensiones previsto en la Ley 100 de 1993 y se adoptan disposiciones sobre los Regímenes Pensionales exceptuados y especiales."</t>
  </si>
  <si>
    <t>"Por la cual se dictan normas sobre la organización, administración y prestaciones del Sistema General de Riesgos Profesionales"</t>
  </si>
  <si>
    <t>"Por medio de la cual se aprueba el "Convenio número 161, sobre los servicios de salud en el trabajo" adoptado por la 71 Reunión de la Conferencia General de la Organización Internacional del Trabajo, OIT, Ginebra, 1985."</t>
  </si>
  <si>
    <t>"Por la cual se crea el Sistema Nacional de Bomberos de Colombia y se dictan otras disposiciones"</t>
  </si>
  <si>
    <t>"Por la cual se dictan Medidas  Sanitarias"</t>
  </si>
  <si>
    <t>"Por la cual se aprueba el Convenio Internacional del Trabajo, relativo a la aplicación de los principios del Derecho de Sindicación y de Negociación Colectiva, adoptado por la Conferencia General de la Organización Internacional del Trabajo (Ginebra 1949)"</t>
  </si>
  <si>
    <t>"Por la cual se aprueba el Convenio Internacional del Trabajo, relativo a la Libertad Sindical y a la Protección del Derecho de Sindicación adoptado por la Trigesimaprimera Reunión de la Conferencia General de la Organización Internacional del Trabajo (Ginebra 1948)"</t>
  </si>
  <si>
    <t>"Por el cual se dictan normas para suprimir o reformar regulaciones, procedimientos y trámites innecesarios existentes en la Administración Pública"</t>
  </si>
  <si>
    <t>"Por el cual se adiciona el Capítulo 5 al Título 1 de la Parte 2 del Libro 2 del Decreto 1083 de 2015, Reglamentario Único del Sector de Función Pública, en lo relacionado con el ingreso de los jóvenes al servicio público"</t>
  </si>
  <si>
    <t>"Por el cual se adiciona el Capítulo 4 al Título 1 de la Parte 2 del 1083 de 2015, Reglamentario Único del Sector de Función Pública, con la actualización de las plantas globales de empleo"</t>
  </si>
  <si>
    <t>"Por el cual se adopta el Sistema Globalmente Armonizado de Clasificación y Etiquetado de Productos Químicos y se dictan otras disposiciones en materia de seguridad química."</t>
  </si>
  <si>
    <t>"Por el cual se modifica el artículo 2.2.1.1.1.7, se adiciona el Título 7 a la Parte 2 del Libro 3 del Decreto 780 de 2016, Único Reglamentario del Sector Salud y Protección Social, en relación al pago y retención de aportes al Sistema de Seguridad Integral"</t>
  </si>
  <si>
    <t>"Por el cual se modifica parcialmente el Decreto 1083 de 2015, Único Reglamentario del Sector de Función Pública, y se deroga el Decreto 1737 de 2009"</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</si>
  <si>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</si>
  <si>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</si>
  <si>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"Por medio del cual se modifica el artículo 2.2.4.6.37. del Decreto 1072 de 2015, Decreto Único Reglamentario del Sector Trabajo, sobre la transición para la implementación del Sistema de Gestión de la Seguridad y Salud en el Trabajo (SG-SST)"</t>
  </si>
  <si>
    <t xml:space="preserve">SG SST
Transición para sustituir el Programa de Salud Ocupacional por el Sistema de Gestión de la Seguridad y Salud en el Trabajo (SG-SST), a partir del 1° de junio de 2017 y en dicha fecha se debe dar inicio a la ejecución de manera progresiva, paulatina y sistemática de las fases de implementación.
Cumplimiento
El IDEP ha adelantado el diseño e implementación del SG SST como establece la norma. Se puede consultar el Manual del SG SST (MN-GTH-13-05) y los documentos que lo conforman en la pagina web www.idep.edu.co </t>
  </si>
  <si>
    <t>"Por medio del cual se expide el Decreto Único Reglamentario del Sector Salud y Protección Social"</t>
  </si>
  <si>
    <t>"Por medio del cual se expide el Decreto Único Reglamentario del Sector de Función Pública"</t>
  </si>
  <si>
    <t>"Por medio del cual se expide el Decreto Único Reglamentario del Sector Trabajo"</t>
  </si>
  <si>
    <t>"Por medio del cual se adopta el Protocolo para la prevención del acoso laboral y sexual laboral, procedimientos de denuncia y protección a sus víctimas en el Distrito Capital"</t>
  </si>
  <si>
    <t>"Por el cual se expide el Manual Único para la Calificación de la Pérdida de la Capacidad Laboral y Ocupacional."</t>
  </si>
  <si>
    <t>"Por el cual se expide la Tabla de Enfermedades Laborales."</t>
  </si>
  <si>
    <t>"Por el cual se modifica el parágrafo 1° del artículo 40 del Decreto 1406 de 1999 "</t>
  </si>
  <si>
    <t>Modifica el parágrafo 1 del artículo 40 del Decreto 1406 de 1999, en el sentido de que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t>
  </si>
  <si>
    <t>Por el cual se reglamentan los artículos 3°, 4°, 5°, 6°, 7°, 9º, 10, 12, 13, 18 y 19 de la Ley 1503 de 2011 y se dictan otras disposiciones</t>
  </si>
  <si>
    <t>Capitulo IV</t>
  </si>
  <si>
    <t>Planes estratégicos de las entidades, organizaciones o empresas en materia de seguridad vial</t>
  </si>
  <si>
    <t>"Por el cual se reglamenta la afiliación al Sistema General de Riesgos Laborales de las personas vinculadas a través de un contrato formal de prestación de servicios con entidades o instituciones públicas o privadas y de los trabajadores independientes que"</t>
  </si>
  <si>
    <t xml:space="preserve"> "por el cual se reglamenta el inciso primero del parágrafo 3° del artículo 33 de la Ley 100 de 1993, modificado por el artículo 9° de la Ley 797 de 2003."</t>
  </si>
  <si>
    <t>Reglamenta el inciso primero del parágrafo 3° del artículo 33 de la Ley 100 de 1993, modificado por el artículo 9° de la Ley 797 de 2003, para garantizar que no se presente solución de continuidad entre el momento del retiro del servicio del trabajador del sector público o privado y su inclusión en nómina de pensionados.</t>
  </si>
  <si>
    <t>"Por medio del cual se da cumplimiento a las disposiciones contenidas en la Ley 1010 de 2006, a través de la cual se adoptaron medidas para prevenir, corregir y sancionar el acoso laboral y otros hostigamientos en el marco de las relaciones de trabajo"</t>
  </si>
  <si>
    <t>"Por el cual se adopta el Plan Distrital para la Prevención y Atención de Emergencias para Bogotá D.C."</t>
  </si>
  <si>
    <t>"Por el cual se fija el Régimen de prestaciones sociales para los empleados públicos y se regula el régimen mínimo prestacional de los trabajadores oficiales del nivel territorial."</t>
  </si>
  <si>
    <t>"Por el cual se reglamentan parcialmente los artículos 115, 117 y 128 de la Ley 100 de 1993, el Decreto-Ley 1314 de 1994 y el artículo 20 del Decreto-Ley 656 de 1994".</t>
  </si>
  <si>
    <t>"Por el cual se determina la organización y administración del Sistema General de Riesgos Profesionales"</t>
  </si>
  <si>
    <t>"Por el cual se sistematizan, coordinan y reglamentan algunas disposiciones en relación con el porte y consumo de estupefacientes y sustancias psicotrópicas"</t>
  </si>
  <si>
    <t>SG SST
Se prohíbe a todos los servidores públicos en ejercicio de sus funciones el uso y consumo de estupefacientes y sustancias psicotrópicas</t>
  </si>
  <si>
    <t>"Por el cual se desarrolla la ley 82 de 1988, aprobatoria del convenio numero 159, suscrito con la organización internacional del trabajo, sobre readaptación profesional y el empleo de personas invalidas."</t>
  </si>
  <si>
    <t>"Por el cual se define el procedimiento para el reporte de la Oferta Pública de Empleos de Carrera (OPEC) con el fin de viabilizar el concurso de ascenso"</t>
  </si>
  <si>
    <t>"Por el cual se definen los lineamientos para desarrollar los Sistemas Propios de Evaluación del Desempeño Laboral de los empleados públicos de carrera y en periodo de prueba"</t>
  </si>
  <si>
    <t>"Por el cual se declara fiesta municipal el 6 de agosto de cada año (fundación de Bogotá)"</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</si>
  <si>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</si>
  <si>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definen los Estándares Mínimos del Sistema de Gestión de la Seguridad y Salud en el Trabajo SG-SST"</t>
  </si>
  <si>
    <t>Resolución DAFP</t>
  </si>
  <si>
    <t>“Por medio de la cual se adopta el catálogo de competencias funcionales para las áreas o procesos transversales de las entidades públicas”.</t>
  </si>
  <si>
    <t>"Por medio de la cual se reglamenta el incentivo por el uso de la bicicleta para los funcionarios del Instituto para la Investigación Educativa y el Desarrollo Pedagógico - IDEP"</t>
  </si>
  <si>
    <t>"Por medio de la cual se modifica la resolución No. 104 de 2017 "por la cual se establece el reglamento para la realización de practicas estudiantiles o pasantías en el Instituto para la investigación Educativa y el Desarrollo   Pedagógico - IDEP"</t>
  </si>
  <si>
    <t>"Por medio de la cual se adopta el Código de Integridad del Servicio Público Distrital en el Instituto para la Investigación Educativa y el Desarrollo Pedagógico"</t>
  </si>
  <si>
    <t>"Por la cual se implementan las acciones tendientes a la aplicación del teletrabajo en el Instituto para la Investigación Educativa y el Desarrollo Pedagógico - IDEP"</t>
  </si>
  <si>
    <t>"Por medio de la cual se adopta el Sistema de Evaluación de la Gestión para Empleados Provisionales"</t>
  </si>
  <si>
    <t>"Por la cual se modifican unos campos de los anexos técnicos 2 y 3 de la Resolución 2388 de 2016, modificada por la Resolución 5858 de 2016"</t>
  </si>
  <si>
    <t>"Por la cual se modifica la Resolución 2388 de 2016 en relación con el plazo para su implementación y sus anexos técnicos"</t>
  </si>
  <si>
    <t>"Por la cual se modifica el artículo 3 de la Resolución 156 de 2005"</t>
  </si>
  <si>
    <t>"Por  la cual se modifica parcialmente la Resolución 652 de 2012."</t>
  </si>
  <si>
    <t>"Por la cual se establece la conformación y funcionamiento del Comité de Convivencia Laboral en entidades públicas y empresas privadas y se dictan otras disposiciones."</t>
  </si>
  <si>
    <t>"Por la cual se modifican los artículos 11 y 17 de la Resolución 2346 de 2007 y se dictan otras disposiciones.</t>
  </si>
  <si>
    <t>"Por la cual se establecen disposiciones y se definen responsabilidades para la identificación, evaluación, prevención, intervención y monitoreo permanente de la exposición a factores de riesgo psicosocial en el trabajo y para la determinación del origen d</t>
  </si>
  <si>
    <t>"Por la cual se adoptan medidas en relación con el consumo de cigarrillo o de tabaco"</t>
  </si>
  <si>
    <t>"Por la cual se adoptan las Guías de Atención Integral de Salud Ocupacional Basadas en la Evidencia."</t>
  </si>
  <si>
    <t>"Por la cual se regula la práctica de evaluaciones médicas ocupacionales y el manejo y contenido de las historias clínicas ocupacionales"</t>
  </si>
  <si>
    <t>"Lineamientos para dar cumplimiento al artículo 263 de la Ley 1955 de 2019 (Prepensionados)"</t>
  </si>
  <si>
    <t>"Por la cual se imparten instrucciones sobre el trámite de reclamaciones laborales de competencia de la Comisión de Personal y de la Comisión Nacional del Servicio Civil - 24 de septiembre de 2019"</t>
  </si>
  <si>
    <t>"Por la cual se imparten lineamientos frente a la aplicación de las disposiciones contenidas en la Ley 1960 de 27 de junio de 2019, en relación con la vigencia de la ley - procesos de selección, informe de las vacantes definitivas y encargos"</t>
  </si>
  <si>
    <t>"Lineamientos para la planeación y desarrollo de los procesos de selección"</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</si>
  <si>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</si>
  <si>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100-008</t>
  </si>
  <si>
    <t>"Horarios flexibles para servidores públicos con hijos menores de edad o con algún tipo de discapacidad."</t>
  </si>
  <si>
    <t>SDH-000323</t>
  </si>
  <si>
    <t>"Por la cual se dictan directrices para la apertura, manejo, control y cierre de cuentas bancarias de las entidades que forman parte del Presupuesto Anual del Distrito Capital y los Fondos de Desarrollo Local"</t>
  </si>
  <si>
    <t>SDH-000315</t>
  </si>
  <si>
    <t>"Por medio de la cual se establecen las políticas y lineamientos de inversión y de riesgo para el manejo de recursos administrados por los Establecimientos Públicos del Distrito Capital y la Contraloría de Bogota D.C.</t>
  </si>
  <si>
    <t>"ARTÍCULO 2o. ÁMBITO DE APLICACIÓN. Las normas de esta Parte Primera del Código se aplican a todos los organismos y entidades que conforman las ramas del poder público en sus distintos órdenes, sectores y niveles, a los órganos autónomos e independientes del Estado y a los particulares, cuando cumplan funciones administrativas. A todos ellos se les dará el nombre de autoridades. (...)"</t>
  </si>
  <si>
    <t xml:space="preserve">"Código Disciplinario Único, &lt;NOTA DE VIGENCIA: Ley derogada, a partir del 1 de julio de 2021, por el artículo 265 de la Ley 1952 de 2019&gt; </t>
  </si>
  <si>
    <t>Por el cual se expide el Plan Nacional de Desarrollo 2018-2022. “Pacto por Colombia, Pacto por la Equidad”</t>
  </si>
  <si>
    <t>41,42,43</t>
  </si>
  <si>
    <t>Regula las modalidades de selección en cuanto a los acuerdo marco de precios, la transparencia en la contratación de mínima cuantía y la inhabilidad por incumplimietno reiterado</t>
  </si>
  <si>
    <t>Adopta el Manual de Contratación identificado con el código MN-GC-08-01</t>
  </si>
  <si>
    <t>El Comité de conciliación del IDEP confrmó el frupointerdiciplinario, el cual junto con la Secretaria Técnica identificaron las cusas generadoras del daño anitijurídico en la entidad para posteriormente establecer parametros preventivos, en procura de evitar actuaciones administrativas de las distintas dependenciasde la entidad que puedan generar vulneración de bienes juridicamente tutelados, con afectación de los intereses patrimoniales del Instituto</t>
  </si>
  <si>
    <t>Por la cual se adopta el Código de Integridad del Servicio Público Colombiano y se dictan otras disposiciones</t>
  </si>
  <si>
    <t xml:space="preserve">Encargos de empleos de carrera administrativa y provisión definitiva a través de concurso. </t>
  </si>
  <si>
    <t>Por el cual se corrigen unos yerros en la Ley 1821 de 2016 “Por medio de la cual se modifica la edad máxima para el retiro forzoso de las personas que desempeñan funciones públicas”</t>
  </si>
  <si>
    <t xml:space="preserve">La edad máxima para el retiro del cargo de las personas que desempeñen funciones públicas será de setenta (70) años. </t>
  </si>
  <si>
    <t>Conceder a los Servidores Públicos en caso de fallecimiento de su cónyuge, compañero o compañera permanente o de un familiar hasta el grado segundo de consanguinidad, primero de afinidad y segundo civil, una licencia remunerada por luto de cinco (5) días hábiles.</t>
  </si>
  <si>
    <t>Obligaciones del empleador o entidad pagadora.</t>
  </si>
  <si>
    <t>Fortalecimiento del Sistema General de Seguridad Social en Salud, a través de un modelo de prestación del servicio público en salud que en el marco de la estrategia Atención Primaria en Salud permita la acción coordinada del Estado, las instituciones y la sociedad para el mejoramiento de la salud y la creación de un ambiente sano y saludable, que brinde servicios de mayor calidad, incluyente y equitativo, donde el centro y objetivo de todos los esfuerzos sean los residentes en el país.
Se incluyen disposiciones para establecer la unificación del Plan de Beneficios para todos los residentes, la universalidad del aseguramiento y la garantía de portabilidad o prestación de los beneficios en cualquier lugar del país, en un marco de sostenibilidad financiera.</t>
  </si>
  <si>
    <t>1, 2, 5, 6 y 7</t>
  </si>
  <si>
    <t>Promover y regular el Teletrabajo como un instrumento de generación de empleo y autoempleo mediante la utilización de tecnologías de la información y las telecomunicaciones (TIC).</t>
  </si>
  <si>
    <t>Reglamenta el reconocimiento de cesantías definitivas o parciales a los trabajadores y servidores del Estado, así como su oportuna cancelación.</t>
  </si>
  <si>
    <t>Clasificación de los empleos públicos "Excepción de carrera administrtiva"</t>
  </si>
  <si>
    <t>Regulación del sistema de empleo público y el establecimiento de los principios básicos que deben regular el ejercicio de la gerencia pública.
De acuerdo con lo previsto en la Constitución Política y la ley, hacen parte de la función pública los siguientes empleos públicos:
a) Empleos públicos de carrera;
b) Empleos públicos de libre nombramiento y remoción;
c) Empleos de período fijo;
d) Empleos temporales.</t>
  </si>
  <si>
    <t>Características del Sistema General de Pensiones.
Afiliados al Sistema General de Pensiones
Obligatoriedad de las Cotizaciones.
Base de cotización, entre otros</t>
  </si>
  <si>
    <t>Sistema de Seguridad Social Integral
Sistema General de Pensiones  -Disposiciones aplicables a los servidores públicos
Sistema General de Seguridad Social en Salud
Sistema General de Riesgos Profesionales
Servicios Sociales Complementarios</t>
  </si>
  <si>
    <t>1, 2</t>
  </si>
  <si>
    <t>Por el cual se declara un Estado de Emergencia Económica, Social y Ecológica en todo el territorio Nacional</t>
  </si>
  <si>
    <t>Estado de Emergencia Económica, Social y Ecológica por el término de 30 días calendario</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</si>
  <si>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</si>
  <si>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1, 3, 8, 16, 17 y 18</t>
  </si>
  <si>
    <t xml:space="preserve">_El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_prestar los servicios a su cargo mediante la modalidad de trabajo en casa, utilizando las tecnologías de la información y las comunicaciones.
_Ampliación de la vigencia de permisos, autorizaciones, certificados y licencias durante el termino de la emergencia sanitaria.  
_las personas naturales vinculadas a las entidades públicas mediante contrato de prestación de servicios profesionales y de apoyo a la gestión, continuarán desarrollando sus objetos y obligaciones contractuales mediante trabajo en casa y haciendo uso de las tecnologías de la información y las comunicaciones.
_ Los contratos de prestación de servicios administrativos, suscritos por personas jurídicas con entidades públicas, cuyo objeto sea la prestación del servicio de vigilancia, aseo, y/o cafetería, transporte y demás servicios de esta naturaleza no serán suspendidos mientras dure el aislamiento preventivo obligatorio. 
_Las autoridades deberán reportar a las respectivas Aseguradoras de Riesgos Laborales la lista de los servidores públicos y contratistas que durante el período de aislamiento preventivo obligatorio presenten sus servicios a través de teletrabajo o trabajo en casa. </t>
  </si>
  <si>
    <t>Por el cual se dictan medidas de orden laboral dentro del Estado de Emergencia Económica, Social y Ecológica</t>
  </si>
  <si>
    <t>1, 2, 4</t>
  </si>
  <si>
    <t>_Aviso sobre el disfrute de vacaciones</t>
  </si>
  <si>
    <t>Por el cual se declara un Estado de Emergencia Económica, Social y Ecológica en todo el Territorio Nacional</t>
  </si>
  <si>
    <t>1, 3</t>
  </si>
  <si>
    <t>Lineamientos para que las entidades del Estado den cumplimiento a lo establecido en el artículo 196 de la Ley 1955 de 2019, relacionado con la vinculación al servicio público de los jóvenes entre 18 y 28 años, que no acrediten experiencia, con el fin de mitigar las barreras de entrada al mercado laboral de esta población.</t>
  </si>
  <si>
    <t>Actualización de plantas de empleo mínimo cada dos años</t>
  </si>
  <si>
    <t xml:space="preserve">_Las entidades deberán publicar, por el término señalado en su reglamentación, las modificaciones o actualizaciones al manual especifico de funciones y de competencias laborales.
_Pago de la remuneración de los servidores públicos
_Registro de los empleos vacantes de manera definitiva
_Permisos a los representantes de los empleados ante la Comisión de Personal. </t>
  </si>
  <si>
    <t>SG SST
Articulación y complementariedad del SG SST con el MIPG
Política de Gestión Estratégica del Talento Humano
Manual Operativo del MIPG</t>
  </si>
  <si>
    <t>Reglamenta el régimen de administración de personal, la competencia y procedimiento para el nombramiento, posesión y revocatoria del nombramiento, vacancia y formas de provisión de los empleos, movimientos de personal y las situaciones administrativas en las que se pueden encontrar los empleados públicos de la Rama Ejecutiva del Poder Público en los órdenes nacional y territorial.</t>
  </si>
  <si>
    <t>Sector Descentralizado
Regimen reglamentario del sector
Estructura del empleo público</t>
  </si>
  <si>
    <t>Establece el sistema de nomenclatura, clasificación de empleos, de funciones y de requisitos generales de los cargos de las entidades territoriales.</t>
  </si>
  <si>
    <t>Procesos de selección o concursos
Procedimiento para declarar desierto un proceso de selección o concurso
Irregularidad de los procesos de selección, entre otros</t>
  </si>
  <si>
    <t>Derecho a gozar del régimen de prestaciones sociales señalado para los empleados públicos de la Rama Ejecutiva del Poder Público del Orden Nacional.</t>
  </si>
  <si>
    <t>Derecho a bono pensional.</t>
  </si>
  <si>
    <t>Reconocimiento y pago de la prima técnica</t>
  </si>
  <si>
    <t>"Por el cual se expide la Tabla Única para las indemnizaciones por pérdida de la capacidad laboral entre el 5% y 49.99% y la prestación económica correspondiente"</t>
  </si>
  <si>
    <t>SG SST
Tabla de Equivalencia para las indemnizaciones por pérdida de la capacidad laboral como parte integrante del Manual Único de Calificación de Invalidez</t>
  </si>
  <si>
    <t>Sistema General de pensiones</t>
  </si>
  <si>
    <t>Procedimiento para la conformación de la oferta pública de empleos de carrera
Responsable del reporte de la oferta pública de empleos de carrera.
Actualización de permanente de la OPEC</t>
  </si>
  <si>
    <t xml:space="preserve">Reconocimiento por Permanencia </t>
  </si>
  <si>
    <t>Por la cual se conforma el Comité Paritario en Seguridad y Salud en el Trabajo -COPASST- del Instituto para la Investigación Educativa y el Desarrollo Pedagógico - IDEP, para la vigencia 2020-2022</t>
  </si>
  <si>
    <t>COPASST: conformación, funciones, entre otros</t>
  </si>
  <si>
    <t>Por la cual se conforma el Comité de Convivencia Laboral del Instituto para la Investigación Educativa y el Desarrollo Pedagógico –IDEP-, para la vigencia 2020 - 2022</t>
  </si>
  <si>
    <t>Comité de Convivencia Laboral: conformación, funciones, entre otros</t>
  </si>
  <si>
    <t>Por la cual se modifica el Manual específico de funciones y de competencias laborales para los empleos del Instituto para la Investigación Educativa y el Desarrollo Pedagógico - IDEP</t>
  </si>
  <si>
    <t xml:space="preserve">Modificar el Manual Especifico de Funciones y de Competencias Laborales, para los empleos del Instituto para la Investigación Educativa y el Desarrollo Pedagógico – IDEP </t>
  </si>
  <si>
    <t xml:space="preserve">Resolución </t>
  </si>
  <si>
    <t>Por la cual se declara emergencia sanitaria por causa del coronavirus COVID-19 y se adoptan medidas para hacer frente al virus.</t>
  </si>
  <si>
    <t>SG SST - Riesgo Psicosocial
Referentes técnicos mínimos obligatorios para la identificación, evaluación, monitoreo permanente e intervención de los factores de riesgo psicosocial.</t>
  </si>
  <si>
    <t>Establece los Estándares Mínimos del Sistema de Gestión de Seguridad y Salud en el Trabajo SG-SST para las personas naturales y jurídicas señaladas en el artículo 2° (a los empleadores públicos y privados, a los contratantes de personal bajo modalidad de contrato civil, comercial o administrativo, a los trabajadores dependientes e independientes, entre otros).
_Estándares mínimos para empresas de mas de cincuenta trabajadores clasificados con riesgo I, II, III, IV o V y de cincuenta o menos trabajadores con riesgo IV o V
_Estándares Mínimos en el lugar de trabajo
_Cumplimiento de los Estándares Mínimos del Sistema de Gestión de Seguridad y Salud en el Trabajo
_Acreditación en SST
_Obligaciones del empleador o contratante
_De la afiliación irregular en riesgos laborales mediante asociaciones o agremiaciones
_Fases de adecuación, transición y aplicación para la implementación del Sistema de Gestión de SST con Estándares Mínimos
_Implementación definitiva del Sistema de Gestión de SST de enero del año 2020 en adelante
_Tabla de Valores de los Estándares Mínimos
_Planes de mejoramiento conforme al resultado de la autoevaluación de los Estándares Mínimos
_Planes de mejoramiento a solicitud del Ministerio del Trabajo
_Indicadores Mínimos de Seguridad y Salud en el Trabajo
_Sanciones</t>
  </si>
  <si>
    <t>Por la cual se adopta la Política Integral para la Prevención y Atención del Consumo de Sustancias Psicoactivas</t>
  </si>
  <si>
    <t>Política integral para la prevención y atención del consumo de sustancias psicoactivas "Anexo Técnico"</t>
  </si>
  <si>
    <t>Gestores de Integridad</t>
  </si>
  <si>
    <t>Comisión de personal</t>
  </si>
  <si>
    <t>Por la cual se adopta la política nacional de salud mental</t>
  </si>
  <si>
    <t>Anexo Técnico: Política de Salud Mental</t>
  </si>
  <si>
    <t>Código de Integridad</t>
  </si>
  <si>
    <t xml:space="preserve">Circular Conjunta </t>
  </si>
  <si>
    <t>Lineamientos para la verificación de los documentos entregados para acreditar el cumplimiento de requisitos nombramiento y posesión en cargos de libre nombramiento y remoción en las entidades y organismos distritales</t>
  </si>
  <si>
    <t xml:space="preserve">La administración distrital, insta a las entidades y organismos del Distrito a que constaten la veracidad de los documentos aportados como soporte del cumplimiento de los requisitos para el nombramiento y posesión en cargos de libre nombramiento y remoción, por los servidores públicos que actualmente ocupan dichos empleos. </t>
  </si>
  <si>
    <t>Lineamientos para la implementación del Protocolo General de Bioseguridad para mitigar, controlar y realizar el adecuado manejo de la pandemia del Coronavirus COVID-19 en las Entidades y Organismos del Distrito Capital</t>
  </si>
  <si>
    <t xml:space="preserve">DASCD
Garantizar la implementación de protocolos de limpieza y desinfección, de ingreso, permanencia y salida de personas en las entidades, el suministro de elementos de protección personal, la vigilancia de la salud de los colaboradores vinculados, las medidas de prevención locativas, prevención y manejo de situaciones de riesgo de contagio, así como las medidas de bioseguridad para los colaboradores, establecidas en la Resolución 666 de 2020 del Ministerio de Salud y Protección Social. </t>
  </si>
  <si>
    <t>Aclaración a la circular 043 de la Secretaria General (Sic) que Directrices para retornar al desempeño presencial de las funciones y obligaciones de los organismos públicos distritales.</t>
  </si>
  <si>
    <t>Instrucciones al equipo directivo de cada entidad de iniciar la implementación de los protocolos de bioseguridad establecidos en las normas nacionales y distritales, la permanencia de teletrabajo y trabajo en casa como medio preferencial, y el establecimiento de turnos de trabajo en diferentes horarios para la reincorporación gradual y segura de funciones presenciales.</t>
  </si>
  <si>
    <t>Los elementos de protección personal son responsabilidad de las empresas o contratantes ante la presente emergencia por COVID 19; las ARL apoyarán a los empleadores o contratantes en el suministro de dichos elementos exclusivamente para los trabajadores con exposición directa a COVID-19</t>
  </si>
  <si>
    <t>Min Trabajo
Responsabilidad del suministro de EPP
Identificación de peligros
Nota: hace especial énfasis al suministro de EPP para el personal con exposición directa a COVID-19, aunque no aplica directamente a la Entidad, brinda claridad y ratifica lineamientos del SG SST.</t>
  </si>
  <si>
    <t>Lineamientos mínimos a implementar de promoción y prevención para la preparación, respuesta y atención de casos de enfermedad por COVID-19 (antes denominado CORONAVIRUS)</t>
  </si>
  <si>
    <t>1 y 3</t>
  </si>
  <si>
    <t>Min Trabajo
Directrices para la detección temprana, el control y la atención ante la posible introducción del nuevo coronavirus y la implementación de los planes de preparación y respuesta ante este riesgo</t>
  </si>
  <si>
    <t>Sistema Distrital de Alertas Tempranas por COVID 19</t>
  </si>
  <si>
    <t>Toda</t>
  </si>
  <si>
    <t>Las entidades y organismos de la Administración Distrital reportarán la información  relacionada con las condiciones de salud de sus servidores y contratistas, a través del módulo web denominado Sistema Distrital de Alertas Tempranas SDAT – COVID-19 de SIDEAP</t>
  </si>
  <si>
    <t xml:space="preserve">Directrices para la Implementación del Banco de Hojas de Vida de Bogotá D.C. para la vinculación de personal mediante contratos de prestación de servicios profesionales y de apoyo a la gestión en entidades y organismos distritales.
</t>
  </si>
  <si>
    <t>Democratización de las oportunidades de vinculación contractual con la administración pública distrital permitiendo a la ciudadanía registrar su perfil laboral o profesional, según su formación académica y experiencia, para ser considerado por entidades y organismos distritales al vincular personas naturales mediante la modalidad de contratos de prestación de servicios profesionales y de apoyo a la gestión.</t>
  </si>
  <si>
    <t xml:space="preserve">Por medio del cual se reglamenta el Estatuto Orgánico del Presupuesto Distrital y se dictan otras disposiciones. </t>
  </si>
  <si>
    <t xml:space="preserve">Por el cual se reglamenta el Acuerdo 12 de 1994, en lo referente al Consejo Territorial de Planeación Distrital </t>
  </si>
  <si>
    <t xml:space="preserve">Por el cual se reglamenta la Ley 1620 de 2013, que crea el Sistema Nacional de Convivencia Escolar y Formación para el Ejercicio de los Derechos Humanos, la Educación para la Sexualidad y la Prevención y Mitigación de la Violencia Escolar. </t>
  </si>
  <si>
    <t xml:space="preserve">Por el cual se reglamenta parcialmente la Ley 115 de 1994, en los aspectos pedagógicos y organizativos generales. </t>
  </si>
  <si>
    <t>Por medio del cual se crea el observatorio de convivencia escolar.</t>
  </si>
  <si>
    <t xml:space="preserve">Por la cual se reglamenta el Acuerdo 273 de 2007 en su Artículo 11 y se convoca a los maestros, maestras y directivos docentes del Sistema Educativo Oficial de Bogotá, D.C, a participar en el Premio a la "Investigación e Innovación Educativa. </t>
  </si>
  <si>
    <t xml:space="preserve">Por medio del cual se expiden normas para fortalecer el marco legal que permite a los organismos, que llevan a cabo actividades de inteligencia y contrainteligencia, cumplir con su misión constitucional y legal, y se dictan otras disposiciones. </t>
  </si>
  <si>
    <t xml:space="preserve">Por medio de la cual se regula el Derecho Fundamental de Petición y se sustituye un título del Código de Procedimiento Administrativo y de lo Contencioso Administrativo </t>
  </si>
  <si>
    <t xml:space="preserve">Por el cual se adoptan medidas en materia de contratación estatal, en el marco del Estado de Emergencia Económica, Social y Ecológica. </t>
  </si>
  <si>
    <t xml:space="preserve">Por el cual se adoptan medidas de urgencia en materia de contratación estatal, con ocasión del Estado de Emergencia Económica, Social y Ecológica derivada de la Pandemia COVID-19. </t>
  </si>
  <si>
    <t xml:space="preserve">Por medio del cual se establecen directrices y lineamientos en materia de conciliación y Comités de Conciliación en el Distrito Capital. </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</si>
  <si>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</si>
  <si>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medio de la cual se establece un marco general para la libranza o descuento directo y se dictan otras disposiciones. </t>
  </si>
  <si>
    <t>Por medio del cual se reglamenta la Ley 1221 de 2008 y se dictan otras disposiciones.</t>
  </si>
  <si>
    <t xml:space="preserve">Por el cual se reglamenta la Ley 1314 de 2009 sobre el marco técnico normativa (sic) para los preparadores de información financiera que se clasifican en el literal a) del parágrafo del artículo 1° del Decreto número 2784 de 2012 y que hacen parte del Grupo 1. </t>
  </si>
  <si>
    <t xml:space="preserve">Por el cual se reglamenta la Ley 1314 de 2009 sobre el marco técnico normativo para las normas de aseguramiento de la información. </t>
  </si>
  <si>
    <t>Por el cual se reglamenta el Decreto-ley 019 de 2012.</t>
  </si>
  <si>
    <t>_Informar los riesgos a que puedan verse expuestos en la ejecución de la labor respectiva a los aspirantes a un puesto de trabajo y a los trabajadores vinculados
_Prohibición de la exigencia de prueba de embarazo como requisito de vinculación
_Obligación de reubicar a trabajadora embarazada a un puesto de trabajo que no ofrezca exposición a factores que puedan causar embriotoxicidad, fototoxicidad o teratogenicidad.</t>
  </si>
  <si>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Artículo 29 Parágrafo 2:</t>
    </r>
    <r>
      <rPr>
        <sz val="10"/>
        <rFont val="Arial"/>
        <family val="2"/>
      </rPr>
      <t xml:space="preserve"> La Oficina de Control Interno de la entidad vigilada, deberá realizar seguimiento y reportar semestralmente al Archivo General de la Nación, los avances del cumplimiento de las nuevas actividades programadas en el (PMA) y de los compromisos adquiridos. </t>
    </r>
  </si>
  <si>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 xml:space="preserve">Artículo 29 Parágrafo 2: </t>
    </r>
    <r>
      <rPr>
        <sz val="10"/>
        <rFont val="Arial"/>
        <family val="2"/>
      </rPr>
      <t xml:space="preserve">La Oficina de Control Interno de la entidad vigilada, deberá realizar seguimiento y reportar semestralmente al Archivo General de la Nación, los avances del cumplimiento de las nuevas actividades programadas en el (PMA) y de los compromisos adquiridos. </t>
    </r>
  </si>
  <si>
    <t xml:space="preserve">Ver si tiene apliacbilidad en algùn caso en concreto, conforme a la fecha de los hechos, por alcance del principio de favorabilidad. </t>
  </si>
  <si>
    <t xml:space="preserve">Resolución CGN </t>
  </si>
  <si>
    <t xml:space="preserve">Disposiciones sobre vivienda, higiene y seguridad en los establecimientos de trabajo.
_Obligaciones de los patronos
_Obligaciones de los trabajadores
_Características de los establecimientos de trabajo 
_Servicios y condiciones de Higiene
_Ventilación, temperatura, iluminación
_Instalaciones eléctricas
_EPP
_Código de colores para la señalización
_Prevención de incendios
_Extinción de incendios      </t>
  </si>
  <si>
    <t xml:space="preserve">Circular CNSC </t>
  </si>
  <si>
    <t xml:space="preserve">Circular Conjunta CNSC - DAFP </t>
  </si>
  <si>
    <t xml:space="preserve">Establece lineamientos generales de la Política de Gobierno Digital para Colombia, antes estrategia de Gobierno en Línea. </t>
  </si>
  <si>
    <t xml:space="preserve">     Decreto </t>
  </si>
  <si>
    <t xml:space="preserve">Formación de la política pública de racionalización de trámites. </t>
  </si>
  <si>
    <t xml:space="preserve">Manejo para la atención de quejas, reclamos, sugerencias y solicitudes de información en las entidades distritales. </t>
  </si>
  <si>
    <t>Por medio de la cual se Reforma el Código de Procedimiento Administrativo y de lo Contencioso Administrativo –Ley 1437 de 2011– y se dictan otras disposiciones en materia de descongestión en los procesos que se tramitan ante la jurisdicción</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</si>
  <si>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</si>
  <si>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DEL CUAL SE IMPULSA EL EMPRENDIMIENTO EN COLOMBIA</t>
  </si>
  <si>
    <t>30-36</t>
  </si>
  <si>
    <t>Capitulo II Compras Públicas</t>
  </si>
  <si>
    <t>POR LA CUAL MODIFICA EL ARTÍCULO 4 DE LA LEY 1882 DE 2018 Y SE DICTAN OTRAS DISPOSICIONES</t>
  </si>
  <si>
    <t>Agencia Nacional de Contratación Pública Colombia Compra Eficiente, adopta documento tipo que serán de obligatorio cumplimiento en la actividad contractual de todas las entidades sometidas al Estatuto General de Contratación de la Administración Pública</t>
  </si>
  <si>
    <t xml:space="preserve">Por la cual se establecen mecanismos de integración social de la personas con limitación y se dictan otras disposiciones.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</si>
  <si>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</si>
  <si>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modifican los artículos 2.2.1.1.2.1.1., 2.2.1.2.1.3.2. Y 2.2.1.2.3.1.14., Y se adicionan unos parágrafos transitorios a los artículos 2.2.1.1.1.5.2., 2.2.1.1.1.5.6. Y 2.2.1.1.1.6.2. del Decreto 1082 de 2015, Único Reglamentario del Sector Administrativo de Planeación Nacional</t>
  </si>
  <si>
    <t>Resolución De Min Tic</t>
  </si>
  <si>
    <t>Por la cual se definen los estándares y directrices para publicar la información señalada en la Ley 1712
del 2014 y se definen los requisitos materia de acceso a la información pública, accesibilidad web,
seguridad digital, y datos abiertos</t>
  </si>
  <si>
    <t>contiene cuatro anexos, el primero desarrolla las directrices de accesibilidad web; el segundo incorpora nuevos estándares de transparencia y divulgación de contenidos; el tercero dispone medidas en materia de seguridad digital; y el cuarto dispone condiciones sobre datos abiertos</t>
  </si>
  <si>
    <t>Decreto Presidencia De La República</t>
  </si>
  <si>
    <t>Accesibilidad en medios electrónicos para población en situación de discapacidad.</t>
  </si>
  <si>
    <t>Artículo 2.1.1.2.2.2</t>
  </si>
  <si>
    <t>Establece  que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(Artículo 2.1.1.2.2.2)</t>
  </si>
  <si>
    <t>Ntc (Norma Técnica Colombiana)</t>
  </si>
  <si>
    <t>Reglamenta la  protección de datos personales e información mínima que debe contener el Registro Nacional de Bases de Datos, creado por la Ley 1581 de 2012, así como los términos y condiciones bajo las cuales se deben inscribir en este los Responsables del Tratamiento.</t>
  </si>
  <si>
    <t>5854</t>
  </si>
  <si>
    <t>Establecer los requisitos de accesibilidad que son aplicables a las páginas web</t>
  </si>
  <si>
    <t>El objeto de la Norma Técnica Colombiana (NTC) 5854 es establecer los requisitos de accesibilidad que son aplicables a las páginas web, que se presentan agrupados en tres niveles de conformidad: A, AA, y AAA. Esta norma debe ser adquirida directamente en el ICONTEC</t>
  </si>
  <si>
    <t>Resolución Distrital De La Comisión Distrital De Sistemas (Cds) De Bogotá.</t>
  </si>
  <si>
    <t>Esta resolución tiene por objeto establecer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t>
  </si>
  <si>
    <t>Circular Alta Consejería Distrital De Tic</t>
  </si>
  <si>
    <t>Lineamientos de accesibilidad web</t>
  </si>
  <si>
    <t xml:space="preserve">Establece los lineamientos que debe cumplir los sitios web distritales, sobre accesibilidad. </t>
  </si>
  <si>
    <t>Recomendaciones generales perfil Webmaster</t>
  </si>
  <si>
    <t>Recomienda las habilidades que debe tener el prefil de Webmaster en las entidades distritales.</t>
  </si>
  <si>
    <t>Guía Archivo Bogota</t>
  </si>
  <si>
    <t>Por el cual se dictan normas para la adecuación de la información pública, de trámites y servicios en las páginas web de las entidades del Distrito Capital con el fin de garantizar el acceso universal de las personas con discapacidad.</t>
  </si>
  <si>
    <t xml:space="preserve">Establece las normas sobre la forma como se deben adecuar espacios web, para brindar accesibilidad a personas con discapacidad. </t>
  </si>
  <si>
    <t>Modelo Y Guía De Uso</t>
  </si>
  <si>
    <t>Lineamientos para el uso de docmentos electrónicos</t>
  </si>
  <si>
    <t>Lineamientos para el uso de docmentos electrónicos en la contingenica generada por el COVID-19, aplicados para el trabajo en casa.</t>
  </si>
  <si>
    <t>Archivo Bogota</t>
  </si>
  <si>
    <t>SGDEA-DC RTF 1.0</t>
  </si>
  <si>
    <t>Sistema de Gestión de Documentos Electrónicos de archivo para el Distrito Capital</t>
  </si>
  <si>
    <t>Documento Técnico con los lineamientos funcionales que debe tener un sistema de Gestión Documental.</t>
  </si>
  <si>
    <t>El Portal Único del Estado Colombiano integrará el acceso a todos los portales actuales de información pública de entidades objeto de esta directiva, temáticos de gobierno y transversales</t>
  </si>
  <si>
    <t>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</si>
  <si>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Conpes</t>
  </si>
  <si>
    <t>Agenda de Conectividad</t>
  </si>
  <si>
    <t>Este documento presenta a consideración del CONPES la “Agenda de Conectividad”, que busca masificar el uso de las Tecnologías de la Información y con ello aumentar la competitividad del sector productivo, modernizar las instituciones públicas y de gobierno, y socializar el acceso a la información, siguiendo los lineamientos establecidos en el Plan Nacional de Desarrollo 1998 – 2002 "Cambio para Construir la Paz"</t>
  </si>
  <si>
    <t>Decreto Distrital Alcalde Mayor De Bogotá D.C</t>
  </si>
  <si>
    <t>Por el cual se modifica la Comisión Distrital de Sistemas -CDS-</t>
  </si>
  <si>
    <t>Que en el nuevo contexto de la sociedad de la información, se hace necesario redefinir la Comisión Distrital de Sistemas con el propósito de que asuma el diseño y la actualización de las políticas y estrategias para el desarrollo y permanente utilización de la informática y de las comunicaciones en el Distrito, garantizando que ellas estén al día y sean coherentes con el mercado de la tecnología, la realidad informática y administrativa de las entidades distritales y las directrices del Gobierno Distrital.</t>
  </si>
  <si>
    <t>por el cual se establecen los lineamientos generales de la Estrategia de Gobierno en Línea, se reglamenta parcialmente la Ley 1341 de 2009 y se dictan otras disposiciones</t>
  </si>
  <si>
    <t xml:space="preserve">Definir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 </t>
  </si>
  <si>
    <t>Por medio del cual se expide el Decreto Único Reglamentario del Sector de Tecnologías de la Información y las Comunicaciones</t>
  </si>
  <si>
    <t>La coordinación, orientación y articulación de las funciones y actividades socioeconómicas habilitadas por las Tecnologías de la Información y las Comunicaciones (TIC), para promover el desarrollo y consolidación de la economía digital en Colombia</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</si>
  <si>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t>
  </si>
  <si>
    <t>La presente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t>
  </si>
  <si>
    <t>Lineamientos de política para la Ciberseguridad y Ciberdefensa</t>
  </si>
  <si>
    <t>Este documento busca generar lineamientos de política en ciberseguridad y ciberdefensa orientados a desarrollar una estrategia nacional que contrarreste el incremento de las amenazas informáticas que afectan significativamente al país. Adicionalmente, recoge los antecedentes nacionales e internacionales, así como la normatividad del país en torno al tema.</t>
  </si>
  <si>
    <t xml:space="preserve">Política nacional para la transformación digital e inteligencia artificial </t>
  </si>
  <si>
    <t xml:space="preserve">El presente documento CONPES formula una política nacional para la transformación digital e inteligencia artificial. Esta política tiene como objetivo potenciar la generación de valor social y económico en el país a través del uso estratégico de tecnologías digitales en  el sector público y el sector privado, para impulsar la productividad y favorecer el bienestar de los ciudadanos, así como generar los habilitadores transversales para la transformación digital sectorial, de manera que Colombia pueda aprovechar las oportunidades y enfrentar los retos relacionados con la Cuarta Revolución Industrial (4RI). </t>
  </si>
  <si>
    <t>Por medio de la cual se reforma el Código de Procedimiento Administrativo y de lo Contencioso Administrativo -Ley 1437 de 2011- y se dictan otras disposiciones en materia de descongestión en los procesos que se tramitan ante la jurisdicción</t>
  </si>
  <si>
    <t>El Gobierno nacional, a través del Ministerio de Tecnologías de la Información y las Comunicaciones, podrá a través de reglamento establecer para cuáles procedimientos, trámites o servicios será obligatorio el uso de los medios electrónicos por parte de las personas y entidades públicas. (gov.co)</t>
  </si>
  <si>
    <t>Estableciendo los lineamientos generales en el uso y operación de los servicios ciudadanos digitales</t>
  </si>
  <si>
    <t>Subroga el título 17 de la parte 2 del libro 2 del Decreto 1078 de 2015 con el fin de reglamentar parcialmente las leyes 1437 de 2011, 1753 de 2015, 1955 de 2019 y Decreto 2106 de 2019, así como los servicios ciudadanos digitales y por consiguiente dar soluciones que brinden al Estado capacidades y eficiencias para su transformación digital, y una adecuada interacción con el ciudadano.</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</si>
  <si>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</si>
  <si>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Establece estándares para las ventanillas únicas digitales, portales específicos de programas transversales del Estado y las sedes electrónicas</t>
  </si>
  <si>
    <t>Aplicable en la totalidad de sus disposiciones. Derogada por el art. 15 de la Resolución Reglamentaria 009 de 2019.</t>
  </si>
  <si>
    <t xml:space="preserve">Aplicable en la totalidad de sus disposiciones.
</t>
  </si>
  <si>
    <t>Por el cual se establecen lineamientos generales para promover medidas de austeridad y transparencia del gasto público en las entidades del orden distrital, y se dictan otras disposiciones</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</si>
  <si>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(COVID-19) en Bogotá, D.C.</t>
  </si>
  <si>
    <t xml:space="preserve">Se declara el retorno a la normalidad de la Calamidad Pública </t>
  </si>
  <si>
    <t>Por el cual se incorpora una enfermedad directa a la tabla de enfermeddes laborales y se dictan otras disposiciones</t>
  </si>
  <si>
    <t>1, 4</t>
  </si>
  <si>
    <t xml:space="preserve">Inclusión del COVID-19 como enfermedad laboral sector salud
Obligaciones del contratante (reporte de AT y EL a las ARL, investigación de AT y EL, actividades de promoción y prevención, entre otras)
</t>
  </si>
  <si>
    <t xml:space="preserve">Por el cual se adopta el Código de Integridad del Servicio Público, se modifica el Capitulo II del Decreto Distrital 489 de 2009, "por el cual se crea la comisión intersectorial de gestión Etica del Distrito Capital", y se dictan otra disposiciones de conformidad con lo establecido en el Decreto Nacional 1499 de 2017". </t>
  </si>
  <si>
    <t>Código de Integridad, planes de gestión de la integridad, gestores de integridad.</t>
  </si>
  <si>
    <t>Por la cual se modifica el Manual Especifico de Funciones y de Competencias Laborales de los empleos de la planta de personal del Instituto para la Investigación Educativa y el Desarrollo Pedagógico – IDEP</t>
  </si>
  <si>
    <t>Manual Especifico de funciones IDEP</t>
  </si>
  <si>
    <t>1, 5, 6</t>
  </si>
  <si>
    <t>Sobre la no exigencia de prueba de SARS-CoV-2 (COVID 19) por parte del empleador a trabajadores y aspirantes a un puesto de trabajo</t>
  </si>
  <si>
    <t>Recomendaciones con relación a la práctica de pruebas SARS-CoV-2 (COVID-19), que puedan ser exigidas por parte del empleador para el ingreso o para la continuación en el ejercicio del empleo.</t>
  </si>
  <si>
    <t>Información sobre el registro de las autoevaluaciones y los planes de mejoramiento SG SST</t>
  </si>
  <si>
    <t>Aclara que no se establece un plazo máximo de tiempo para realizar el registro de las autoevaluaciones y los respectivos planes de mejoramiento de los estándares mínimos del SG SST</t>
  </si>
  <si>
    <t>Circular Conjunta (SG -DASCD)</t>
  </si>
  <si>
    <t>Directrices sobre el funcionamiento del Banco de Hojas de Vida de Bogota, D.C. "Talento No Palanca".</t>
  </si>
  <si>
    <t>Celebración de 6.000 contratos de prestación de servicios profesionales y/o de apoyo a Ia gestión, haciendo uso del Banco de Hojas de Vida de Bogota, DC, "Talento No Palanca".</t>
  </si>
  <si>
    <t>Circular Externa (DASCD)</t>
  </si>
  <si>
    <t>Módulo de validación de hojas de vida – sistema distrital del empleo y la administración pública (SIDEAP)</t>
  </si>
  <si>
    <t>Las entidades y organismos distritales deberán hacer la validación de la información registrada por los y las servidoras públicas distritales, por quienes aspiran a serlo y, por los contratistas de prestación de servicios profesionales y/o de apoyo a la gestión, en el Formato Único de Hoja de Vida.</t>
  </si>
  <si>
    <t>Acciones afirmativas para vinculación de jóvenes a empleos públicos</t>
  </si>
  <si>
    <t>La Secretaria General de Ia Alcaldia Mayor de Bogota D.C. y el Departamento Administrativo del Serviclo Civil Distrital, en desarrollo del objeto misional del Sector Administrativo de GestiOn PUblica en torno al fortalecimiento de Ia función administrativa distrital, instan a las entidades y organisrnos distritales para que den cumplimiento
a los lineamientos establecidos.</t>
  </si>
  <si>
    <t>Acciones afirmativas para la vinculación de jóvenes y personas con discapacidad al sector público distrital.</t>
  </si>
  <si>
    <t>Promueve el enganche laboral de diferentes grupos poblacionales al sector público colombiano, resulta fundamental reiterar las siguientes obligaciones a cargo de nuestras entidades y rganismos distritales y solicitar la actualización de información fundamental para la toma de decisiones en la materia y cumplir con los informes requeridos por las autoridades nacionales, organismos de control o grupos de valor frente a la gestión del talento humano en Bogotá, D.C,</t>
  </si>
  <si>
    <t>Cumplimiento al Parágrafo 2 del artículo 28 de la Resolución 312 de 2019 mediante la cual se definen planes de mejora conforme al resultado de la autoevaluación de los estándares mínimos del Sistema de Gestión de la Seguridad y Salud en el Trabajo SG-SST</t>
  </si>
  <si>
    <t>Las autoevaluaciones y los planes de mejoramiento de las empresas se registrarán de manera paulatina y progresiva en la aplicación habilitada en la página web del Ministerio del Trabajo o por el medio que éste indique, a partir del mes de diciembre del año 2020</t>
  </si>
  <si>
    <t xml:space="preserve">Acciones mínimas de evaluación e intervención de los factores de riesgo psicosocial, promoción de la salud mental y la prevención de problemas y trastornos mentales en los trabajadores en el marco de la actual emergencia sanitaria por SARS-COV-2 (COVID-19) en Colombia. </t>
  </si>
  <si>
    <t>Riesgo Psicosocial</t>
  </si>
  <si>
    <t>Instrucciones para la convocatoria a la elección de los representantes de los empleados ante las comisiones de personal del nivel territorial</t>
  </si>
  <si>
    <t>Lineamientos respecto del trabajo en casa</t>
  </si>
  <si>
    <t>Trabajo en casa en el marco de la emergencia sanitaria por el COVID-19</t>
  </si>
  <si>
    <t>Publicación de las hojas de vida de los candidatos a empleos de libre nombramiento y remoción. Decreto distrital 189 de 2020</t>
  </si>
  <si>
    <t>la publicación de las hojas de vida de los candidatos de libre nombramiento y remoción; se imparten las directrices y lineamientos a las entidades y organismos distritales</t>
  </si>
  <si>
    <t>Requisitos y documentos para solicitar las anotaciones de inscripción, actualización, comisión, cancelación, correcciones e inclusiones en el Registro Público de Carrera Administrativa</t>
  </si>
  <si>
    <t>Circular Externa (SG -DASCD)</t>
  </si>
  <si>
    <t>Lineamientos para el acceso al Servicio de Evaluación de Competencias de los empleos de naturaleza gerencial de las entidades distritales — SEVCOM - DASCD.</t>
  </si>
  <si>
    <t>Diseñar un sistema de evaluación de competencias especialmente asociadas a los gerentes públicos, los cuales deben ser seleccionados por meritocracia. Eel DASCD tiene establecido el fortalecimiento de la selección de gerentes públicos, a partir de la evaluación de competencias comportamentales; sin perjuicio de la facultad discrecional de la autoridad nominadora.</t>
  </si>
  <si>
    <t>Ejecución de la Resolución 1016 de 1989
Ejecución de la Resolución 1075 de 1992
Implementar un programa de prevención y control específico para los riesgos de consumo de tabaco, alcohol y otras drogas.
Implementar una política de prevención del consumo de sustancias psicoactivas en las empresas.</t>
  </si>
  <si>
    <t>Por el cual se expiden lineamientos generales sobre austeridad y transparencia del gasto público en las entidades y organismos del orden distrital y se dictan otras disposiciones</t>
  </si>
  <si>
    <t>Austeridad del gasto</t>
  </si>
  <si>
    <t>Por medio del cual se establecen los lineamientos para la formulación, adopción, implementación, seguimiento y actualización de los Planes Integrales de Movilidad Sostenible - PIMS -  de las entidades del nivel central, descentralizado y de las localidades del Distrito y se dictan otras disposiciones</t>
  </si>
  <si>
    <t>PIGA - MOVILIDAD SOSTENIBLE
_Día de la Movilidad Sostenible
_Plan Integral de Movilidad Sostenible</t>
  </si>
  <si>
    <t>Por el cual se prohíben progresivamente los plásticos de un solo uso en las entidades del Distrito Capital que hacen parte del sector central, descentralizado y localidades y se dictan otras disposiciones</t>
  </si>
  <si>
    <t>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</si>
  <si>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Por la cual se modifica la resolución 668 de 2016 sobre el uso racional de bolsas plásticas y se adoptan otras disposiciones</t>
  </si>
  <si>
    <t xml:space="preserve">PIGA - GESTIÓN INTEGRAL DE RESIDUOS
Código de colores para la separación de residuos sólidos en la fuente. </t>
  </si>
  <si>
    <t>Por la cual se actualiza el reglamento de funcionamiento del Comité Institucional de Gestión y Desempeño del Instituto para la Investigación Educativa y el Desarrollo Pedagógico IDEP</t>
  </si>
  <si>
    <t>Comité Institucional de Gestión y Desempeño, el cual cumple las funciones del Comité Ambiental establecido en la Resolución 242 de 2014.</t>
  </si>
  <si>
    <t>Articulo 6, Parágrafo No. 1. de la Resolución No. 24: De acuerdo con los lineamientos establecidos para la implementación de MIPG, El Comité de Instutional de Gestión y Desempeño integra el Comité de Inventarios (Resolución No. 158 de 2012 y Resolución0 19 de 2019).
De igual forma, el comité cumple las funciones del Comité de Gestión Ambiental establecido en la Resolución 242 de 2014.</t>
  </si>
  <si>
    <t>Externa</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</si>
  <si>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programas y a los organismos de radiodifusión, en sus derechos conexos a los del autor.</t>
  </si>
  <si>
    <t>1993</t>
  </si>
  <si>
    <t>Modifica y adiciona la Ley 23 de 1982 y se modifica la Ley 29 de 1944. sobre derechos de autor.</t>
  </si>
  <si>
    <t>Los empleados y funcionarios públicos que sean autores de obras protegidas por el Derecho de Autor, podrán disponer contractualmente de ellas con cualquiera entidad de derecho público.  
Los derechos consagrados a favor de los artistas intérpretes o ejecutantes, de los productores de fonogramas y de los organismos de radiodifusión tendrán la siguiente duración: Cuando el titular sea persona natural, la protección se dispensará durante su vida y  ochenta años más a partir de su muerte. Cuando el titular sea persona jurídica, el término de protección será de cincuenta años, contados a partir del último día del año en que tuvo lugar la interpretación o ejecución, la primera publicación del fonograma o, de no ser publicado, de su primera fijación, o la emisión de su radiodifusión.</t>
  </si>
  <si>
    <t>Promulga el Tratado de la OMPI, Organización Mundial de la Propiedad Intelectual, sobre Derechos de Autor (WCT)", adoptado en Ginebra, el veinte (20) de diciembre de mil novecientos noventa y seis (1996)..</t>
  </si>
  <si>
    <t>Art. 1 al 2</t>
  </si>
  <si>
    <t xml:space="preserve">El presente Tratado es un arreglo particular en el sentido del Artículo 20 del Convenio de Berna para la Protección de las Obras Literarias y Artísticas, en lo que respecta a las Partes Contratantes que son países de la Unión establecida por dicho Convenio. El presente Tratado no tendrá conexión con tratados distintos del Convenio de Berna ni perjudicará ningún derecho u obligación en virtud de cualquier otro tratado.La protección del derecho de autor abarcará las expresiones pero no las ideas, procedimientos, métodos de operación o conceptos matemáticos en sí. </t>
  </si>
  <si>
    <t>Por la cual se crea el Sistema Nacional de Convivencia Escolar y formación para el ejercicio de los derechos humanos,  la educación para la sexualidd y la prevención y  mitigación de la violencia escolar.</t>
  </si>
  <si>
    <t>Por el cual se regulan las modalidades específicas de contratos de fomento de actividades científicas y tecnológicas.</t>
  </si>
  <si>
    <t xml:space="preserve"> El presente decreto regula las modalidades específicas de
contratos que celebren la Nación y sus entidades descentralizadas para el
fomento de actividades científicas y tecnológicas.</t>
  </si>
  <si>
    <t>Por el cual se reglamentan los viajes de estudio al exterior de los investigadores nacionales.</t>
  </si>
  <si>
    <t xml:space="preserve">Para efectos el presente decreto se entiende por viaje de 
estudio al exterior, el desplazamiento a otro país para desarrollar actividades
que impliquen formación, capacitación, adiestramiento o perfeccionamiento, que pueden ser, entre otras, programas de formación avanzada, cursos, pasantías, visitas de observación a centros de investigación, laboratorios, parques tecnológicos o afines, seminarios, foros, congresos, simposios y 
talleres. </t>
  </si>
  <si>
    <t>Por el cual se dictan normas sobre asociación para actividades científicas y tecnológicas, proyectos de investigación y creación de tecnologías.</t>
  </si>
  <si>
    <t>Para adelantar actividades
científicas y tecnológicas, proyectos de investigación y creación de tecnologías, la
Nación y sus entidades descentralizadas podrán asociarse con los particulares,
bajo dos modalidades: 1. Mediante la creación y organización de sociedades civiles y comerciales y
personas jurídicas, sin ánimo de lucro como corporaciones y fundaciones. 2. Mediante la celebración de convenios especiales de cooperación.</t>
  </si>
  <si>
    <t>El decreto establece quiénes son los responsables de la educación de los menores, la obligación que tiene la familia, la organización de la educación formal en niveles, ciclos y grados, las edades en la educación obligatoria, la organización de la educación media, el contenido del Proyecto educativo-PEI- el reglamento o manual de convicencia, el gobierno escolar y la organización institucional, entre otros aspectos.</t>
  </si>
  <si>
    <t>Por el cual se expide el Estatuto de Profesionalización Docente</t>
  </si>
  <si>
    <t>Articulo 11: - DEL COMITÉ INTERINSTITUCIONAL DE EDUCACIÓN EN DERECHOS HUMANOS, DEBERES Y GARANTÍAS Y PEDAGOGÍA DE LA RECONCILIACIÓN DE QUE TRATA EL ARTÍCULO 7 DEL ACUERDO 125 DE 2004: Objeto: El Comité Interinstitucional de Educación en Derechos Humanos, Deberes y Garantías y Pedagogía de la Reconciliación, tiene como finalidad asesorar, articular; fortalecer; monitorear y racionalizar los propósitos y resultados en la gestión para la educación y pedagogía de los Derechos Humanos.
Funciones: En desarrollo del artículo 7 del Acuerdo 125 de 2004, el Comité Interinstitucional, tiene las siguientes funciones:
a)           Formular propuestas de política pública Distrital al Alcalde Mayor para la Educación en Derechos Humanos Deberes y Garantías y Pedagogía de la Reconciliación.
b)           Diseñar; crear y evaluar periódicamente, un Observatorio de Educación y Pedagogía de los Derechos Humanos, Deberes y Garantías y Pedagogía de la Reconciliación, con el fin de dar cumplimiento a la finalidad de monitorear y fortalecer la gestión en educación y pedagogía de los Derechos Humanos.
c)            Prestar asistencia técnica y acompañar a las dependencias de la Administración Distrital que ejecuten políticas, planes, programas o proyectos en educación y pedagogía de los Derechos Humanos, con el fin de dar cumplimiento a la finalidad de articular y racionalizar los propósitos y resultados en la gestión de Derechos Humanos.
d)           Asesorar, apoyar y formular recomendaciones a la Secretaría de Educación del Distrito, sobre lo relacionado con la estructura, diseño, implementación y evaluación de la Cátedra de Derechos Humanos, Deberes y Garantías y Pedagogía de la Reconciliación.
e)           Apoyar a la Secretaría Distrital de Gobierno, en la formulación y coordinación de programas para difundir, divulgar y promover masivamente los Derechos Humanos, Deberes y Garantías y Pedagogía de la Reconciliación y establecer alianzas con los medios de comunicación escritos, radiales, de televisión, Internet, comunitarios, públicos y privados para la educación en Derechos Humanos, Deberes y Garantías y Pedagogía de la Reconciliación.
f)             En coordinación con la Secretaría de Educación del Distrito, y en su carácter de Observatorio de Derechos Humanos, presentar un informe anual sobre la gestión y el desarrollo de la Cátedra de Derechos Humanos, Deberes y Garantías y Pedagogía de la Reconciliación, al Alcalde Mayor de la ciudad, al Concejo de Bogotá, al Personero Distrital, al Defensor del Pueblo, a la Unidad Coordinadora de Defensa, Protección y Promoción de los Derechos Humanos del Distrito Capital, a la Oficina del Alto Comisionado de las Naciones Unidas para los Derechos Humanos en Colombia, y a la ciudadanía en general.
g)           Adoptar su propio reglamento.
 Integrantes: a) El Comité Interinstitucional de Educación en Derechos Humanos, Deberes y Garantías y Pedagogía de la Reconciliación, estará conformado por: - Los (as) titulares o su delegado (a), de las entidades Distritales, de los niveles central y descentralizado que desarrollen como parte de su misión, actividades de esta naturaleza. Los organismos de control con pleno derecho dentro del Comité.
b) Serán invitados al Comité, con voz pero sin voto, representantes de dependencias del orden Nacional y Distrital que adelanten programas relacionados con los Derechos Humanos.
Son miembros de pleno derecho: 1. El Secretario Distrital de Gobierno, o su delegado(a), quien presidirá las sesiones del Comité; 2.El Secretario de Educación del Distrito, o su delegado(a), quien ejercerá la coordinación y la secretaría técnica del Comité; 3. El Secretario General o su delegado(a); 4. El Secretario Distrital de Salud o su delegado(a); 5.            El Secretario Distrital de Integración Social o su delegado(a); 6.El Director del Departamento Administrativo del Servicio Civil Distrital o su delegado(a); 7. El delegado o asesor del Alcalde Mayor de Bogotá D.C., en materia de Derechos Humanos; 8.Un miembro de la Universidad Distrital; 9. Un miembro del Instituto para Investigación Educativa y el Desarrollo Pedagógico IDEP; 10. El Personero de Bogotá o su delegado(a);  11.El Veedor Distrital o su delegado(a); 12.El Defensor del Pueblo Regional Bogotá o su delegado(a);
Son miembros invitados:1. Un miembro de la Oficina del Alto Comisionado para la Paz de la Presidencia de la República; 2. Un miembro del Programa Presidencial de Derechos Humanos y DIH de la Vicepresidencia de la República; 3. El Secretario Distrital de Cultura, Recreación y Depone o su delegado(a); 4. El Secretario Distrital de Ambiente o su delegado(a); 5. Un representante de la Secretaría Distrital de Seguridad, Convivencia y Justicia Cárcel Distrital; 6. El Director del Instituto Distrital de la Participación y Acción Comunal, o su delegado(a); 7. El Director del Instituto Distrital de Recreación y Deporte, IDRD o su delegado(a); 8. El Gerente del Instituto Distrital para la Protección de la Niñez y la Juventud IDIPRON o su delegado(a); 9.Un representante de la Universidad Pedagógica Nacional; 10. Un representante de la Escuela Superior de Administración Pública ESAP; 11.Un representante de la Universidad Nacional de Colombia; 12.Un representante de la Policía Metropolitana de Bogotá; 13. Un representante de la XII Brigada del Ejército; 14. Un representante de la Procuraduría General de la Nación; El Comité se reunirá por lo menos cada dos meses. La Secretaría de Educación del Distrito convocará a cada reunión con tres (3) días mínimo de anticipación, convocatoria en la que se precisará el temario a ser tratado y si es del caso, remitiendo los documentos ilustrativos y aquellos que estime pertinentes para adoptar las decisiones que se tomarán por la mayoría de los asistentes. No se encuentra. Al parecer es el Decreto 24 del 2005.</t>
  </si>
  <si>
    <t>Por el cual se reglamenta la evaluación del aprendizaje y promoción de los estudiantes de los niveles de educación básica y media. </t>
  </si>
  <si>
    <t>Evaluación y promoción. Determina los componentes del sistema institucional de evaluación de los estudiantes, dentro de los cuales se cuentan las estrategias flexibles que determinarán las pautas para la evaluación, promoción, informes, y certificación de los estudiantes de los modelos. Este proceso se verifica con la articulación al PEI.</t>
  </si>
  <si>
    <t xml:space="preserve"> El presente Decreto reglamenta el funcionamiento del Sistema Nacional de Convivencia Escolar y Formación para el Ejercicio de los Derechos Humanos, la Educación para la Sexualidad y la Prevención y Mitigación de la Violencia Escolar; sus herramientas; los lineamientos generales bajo los cuales se deben ajustar los manuales de convivencia de los establecimientos edlJcativos,de acuerdo con lo ordenado en la Ley 1620 de 2013 y otros aspectos relacionados con incentivos y la participación de las entidades del orden nacional y territorial, establecimientos educativos, la familia y la sociedad dentro del Sistema Nacional de Convivencia Escolar</t>
  </si>
  <si>
    <t>Por medio del cual se expide el Decreto Único Reglamentario del Sector Educación”</t>
  </si>
  <si>
    <t xml:space="preserve"> Por el cual se establecen normas para el ofrecimiento de la educación de adultos y se dictan otras disposiciones. Esta es de obligatoria consulta por parte de los operadores de los Modelos Educativos Flexibles de educación básica secundaria y media que admiten estudiantes adultos; en ella encuentran orientaciones sobre plan de estudios, flexibilidad de horarios, modalidades del servicio (escolarizado y semiescolarizado), institucionalización, entre otros.</t>
  </si>
  <si>
    <t>Por medio del cual se establece la estructura del Ministerio de Ciencia, Tecnología e Innovación y se dictan otras disposiciones.</t>
  </si>
  <si>
    <t xml:space="preserve">Que el artículo 125 de la Ley 1955 de 2019 fusionó el Departamento Administrativo de
Ciencia, Tecnología e Innovación (Colciencias), en el Ministerio de Ciencia, Tecnología e
Innovación, creado mediante la Ley 1951 de 2019, señalando que continuará con la misma
denominación y como organismo principal de la Administración Pública del Sector
Administrativo de Ciencia, Tecnología e Innovación, fijó sus objetivos generales y
específicos, dentro de los cuales se encuentra el de velar por la consolidación y
fortalecimiento del Sistema Nacional de Ciencia, Tecnología e Innovación (SNCTI). 
</t>
  </si>
  <si>
    <t>La resolución convoca anualmente a los maestros, maestras y directivos docentes del Sistema Educativo Oficial de Bogotá, D.C. a participar con sus trabajos en el premio a la "Investigación e Innovación Educativa", creado por el Concejo de Bogotá, D.C., mediante el Acuerdo Distrital No. 273 de 2007. Reconoce y premia los diez (10) mejores trabajos de investigación e innovación educativa y pedagógica, presentados al Premio, por los maestros, maestras y directivos docentes del Sistema Educativo Oficial de Bogotá, D.C en ceremonia que se realizará en el mes de octubre, en el marco del Día Mundial del Docente.</t>
  </si>
  <si>
    <t>Por medio de la cual se crea el Comité Asesor Académico del Instituto para la Investigación Educativa y el Desarrollo Pedagógico - IDEP</t>
  </si>
  <si>
    <t xml:space="preserve">Acuerdo Distrital </t>
  </si>
  <si>
    <t>. El Observatorio de Convivencia Escolar será un espacio de reflexión pedagógica, con el objeto de incentivar la investigación y el diseño de estrategias encaminadas a prevenir situaciones de violencia escolar en las Instituciones Educativas Públicas y Privadas del Distrito Capital.</t>
  </si>
  <si>
    <t>Por el cual se expiden lineamientos generales sobre transparencia, integridad y medidas anticorrupción en las entidades y organismos del orden distrital y se dictan otras disposiciones</t>
  </si>
  <si>
    <t>Jerarquía normativa</t>
  </si>
  <si>
    <t>Directriz para precisar qué conductas son consideradas como actos de corrupción para facilitar su adecuación típica en materia disciplinaria.</t>
  </si>
  <si>
    <t xml:space="preserve">Directrices para la actualización del Sistema Distrital de Información Disciplinaria - SID - </t>
  </si>
  <si>
    <t xml:space="preserve">Directriz para la aplicación de principios en la práctica de pruebas en los procesos disciplinarios </t>
  </si>
  <si>
    <t>Tipificación procesos disciplinarios de conductas violatorias del régimen de inhabilidades, incompatibilidades y conflicto de intereses</t>
  </si>
  <si>
    <t>LINEAMIENTOS FRENTE A LA PRESCRIPCIÓN DEL PRINCIPIO DE FAVORABILIDAD EN MATERIA DE PRESCRIPCIÓN DISCIPLINARIA</t>
  </si>
  <si>
    <t>Principio de favorabilidad en materia de prescripción disciplinaria</t>
  </si>
  <si>
    <t>Preparación para la entrada en vigencia de la Ley 1952 de 2019, Código General Disciplinario</t>
  </si>
  <si>
    <t>Tratamiento de quejas anónimas en la ley disciplinaria</t>
  </si>
  <si>
    <t>"Por medio de la cual se incorpora en la estructura del Régimen de Contabilidad pública, el elemento Procedimientos Transversales "</t>
  </si>
  <si>
    <t>"Por medio de la cual se incorpora en lor Procedimientos Transversales del Régimen de Contabilidad pública, el procedimiento para la evaluación del control interno contable"</t>
  </si>
  <si>
    <t>"Por medio de la cual se fijan los parámetros para el envío de información a la UAE Contaduría General de la Nación relacionada con el Boletín de Deudores Morosos del Estado (BDME)"</t>
  </si>
  <si>
    <t>"Por la cual se modifica la Norma de Proceso Contable y Sistema Documental Contable del Régimen de Contabilidad Pública para incorporar la regulación relativa a las formas de organización y ejecución del proceso contable"</t>
  </si>
  <si>
    <t>"Por la cual se incorpora a la Resolución No.706 de 2016 la Plantilla para el reporte uniforme de las notas a la Contaduría General de la Nación y la disponibilidad de Anexos de apoyo para su preparación"</t>
  </si>
  <si>
    <t>“Por la cual se modifica el Marco Conceptual para la Preparación y Presentación de Información Financiera del Marco Normativo para Entidades de Gobierno”</t>
  </si>
  <si>
    <t>“Por la cual se modifica el artículo 4º de la Resolución 533 de 2015, en lo relacionado con el plazo de presentación del Estado de Flujos de Efectivo de las Entidades de Gobierno y de la Contaduría General de la Nación, y se deroga la Resolución 033 de 2020.”</t>
  </si>
  <si>
    <t xml:space="preserve">"Por la cual se incorpora, en los Procedimientos Transversales del Régimen de Contabilidad Pública, el Procedimiento para la elaboración del informe contable cuando se produzca cambio
de representante legal"
</t>
  </si>
  <si>
    <t xml:space="preserve">"Por la cual se incorpora, en el Marco Normativo para Entidades de Gobierno, el Procedimiento contable para el registro de los recursos entregados en administración y se modifica el Catálogo General de Cuentas de dicho Marco Normativo" </t>
  </si>
  <si>
    <t>"Por la cual se modifica el Catálogo General de Cuentas del Marco Normativo para Entidades de Gobierno"</t>
  </si>
  <si>
    <t>Mediante la cual se expiden normas sobre racionalización Tributaria y se dictan otras disposiciones.</t>
  </si>
  <si>
    <t>Art.37</t>
  </si>
  <si>
    <t>Son documentos equivalentes a la factura de venta: El tiquete de máquina registradora, la boleta de ingreso a espectáculos públicos, la factura electrónica y los demás que señale el Gobierno Nacional</t>
  </si>
  <si>
    <t xml:space="preserve">Por la cual se modifica el Código de Procedimiento Civil y se regula el proceso ejecutivo. </t>
  </si>
  <si>
    <t>Art.26</t>
  </si>
  <si>
    <t>En su artículo 26, que modifica el artículo 252 del Código de procedimiento civil, menciona el documento auténtico como un documento en el que existe certeza sobre la persona que lo ha elaborado, manuscrito o firmado. El documento público se presume auténtico, mientras no se compruebe lo contrario mediante tacha de falsedad.</t>
  </si>
  <si>
    <t>Art.14</t>
  </si>
  <si>
    <t>“Será permitido el intercambio de información entre distintas entidades oficiales, en aplicación del principio de colaboración. El envío de la información por fax o cualquier otro medio de transmisión electrónica, proveniente de una entidad pública, prestará mérito suficiente y servirá de prueba en la actuación de que se trate siempre y cuando se encuentre debidamente certificado digitalmente por la entidad que lo expide y haya sido solicitado por el funcionario superior de aquel a quien se atribuya el trámite.</t>
  </si>
  <si>
    <t>Art.3</t>
  </si>
  <si>
    <t>Establece mediante su artículo 3, “De la contratación pública electrónica. De conformidad con los dispuesto en la ley 527 de 1999, la sustanciación de actividad precontractual y contractual, podrán tener lugar por medios electrónicos. Para el trámite, notificación y publicación de tales actos, podrán utilizarse soportes, medios y aplicaciones electrónicas. Los mecanismos e instrumentos por medio de los cuales las entidades cumplirán con las obligaciones de publicidad del proceso contractual serán señalados por el Gobierno Nacional”</t>
  </si>
  <si>
    <t>Art.269F</t>
  </si>
  <si>
    <t>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</si>
  <si>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Por la cual se definen principios y conceptos sobre la sociedad de la información y la organización de las Tecnologías de la Información y las Comunicaciones –TIC–, se crea la Agencia Nacional de Espectro y se dictan otras disposiciones</t>
  </si>
  <si>
    <t>Sociedad de la información y TIC</t>
  </si>
  <si>
    <t>Por la cual se reglamenta el Ejercicio profesional de la Archivística, se dicta el Código de Ética y otras disposiciones.</t>
  </si>
  <si>
    <t>Ley del Archivista</t>
  </si>
  <si>
    <t>Por el cual se expide el Código de Procedimiento Administrativo y de lo Contencioso Administrativo.</t>
  </si>
  <si>
    <t>Capítulo IV</t>
  </si>
  <si>
    <t>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 entre otros.</t>
  </si>
  <si>
    <t>Por la cual se expide el Plan Nacional de Desarrollo, 2010-2014.</t>
  </si>
  <si>
    <t>Art. 230 y 232</t>
  </si>
  <si>
    <t>ARTÍCULO 230. Gobierno en Línea como Estrategia de Buen Gobierno.
ARTÍCULO 232. Racionalización de trámites y procedimientos al interior de las entidades públicas.</t>
  </si>
  <si>
    <t>Por medio del cual se expide el Código General del Proceso y se dictan otras disposiciones. Dicha ley Introduce elementos como el manejo de expedientes y uso de las tecnologías de la información y las comunicaciones en todas las actuaciones judiciales.</t>
  </si>
  <si>
    <t>Art.64</t>
  </si>
  <si>
    <t>Se podrá conferir poder especial por mensaje de datos con firma digital.” En su articulo “Artículo 103. Uso de las tecnologías de la información y de las comunicaciones. En todas las actuaciones judiciales deberá procurarse el uso de las tecnologías de la información y las comunicaciones en la gestión y trámite de los procesos judiciales, con el fin de facilitar y agilizar el acceso a la justicia, así como ampliar su cobertura. Las actuaciones judiciales se podrán realizar a través de mensajes de datos. La autoridad judicial deberá contar con mecanismos que permitan generar, archivar y comunicar mensajes de datos.</t>
  </si>
  <si>
    <t>Por la cual se dictan disposiciones generales para la protección de datos personales.</t>
  </si>
  <si>
    <t>Art.4</t>
  </si>
  <si>
    <t>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t>
  </si>
  <si>
    <t xml:space="preserve">Por el cual se reglamenta el articulo 616-1 del Estatuto Tributario. </t>
  </si>
  <si>
    <t>Art.1</t>
  </si>
  <si>
    <t>Art.1. En el que establece con relación a la factura electrónica, los requisitos de contenido fiscal y técnico, exhibición, conservación, acuerdos de expedición y de aceptación entre otros.</t>
  </si>
  <si>
    <t>Por el cual se establecen los lineamientos generales de la Estrategia de Gobierno en Línea de la República de Colombia, se reglamenta parcialmente la Ley 962 de 2005, y se dictan otras disposiciones</t>
  </si>
  <si>
    <t>Procuraduría General de la NaciónPor medio de la cual se exige a los funcionarios públicos adherirse al cumplimiento de las fases señaladas por la Estrategia de Gobierno en línea en el Decreto 1151 de 2008 y el Manual para su implementación.</t>
  </si>
  <si>
    <t xml:space="preserve">Por medio del cual se reglamenta el articulo 7 de la ley 527 de 1999, sobre la firma electrónica y se dictan otras disposiciones. </t>
  </si>
  <si>
    <t>Por el cual se reglamenta el artículo 160 del Decreto-ley 19 de 2012.</t>
  </si>
  <si>
    <t>Art.22</t>
  </si>
  <si>
    <t>Estrategia de gobierno en línea</t>
  </si>
  <si>
    <t xml:space="preserve">Por el cual se reglamenta parcialmente la Ley 1712 de 2014 y se dictan otras disposiciones. </t>
  </si>
  <si>
    <t>Establece criterios generales para la implementación del programa de gestión documental y políticas de preservación, custodia digital, conservación de documentos y eliminación segura y permanente de la información.
Compilado en el Decreto 1080 de 2015</t>
  </si>
  <si>
    <t>Por medio del cual se expide el Decreto Reglamentario Único del Sector Presidencia de la República</t>
  </si>
  <si>
    <t>Sección 4</t>
  </si>
  <si>
    <t>Programa de Gestión Documental</t>
  </si>
  <si>
    <t>Por medio del cual se expide el Decreto Único Reglamentario del Sector de Función Pública</t>
  </si>
  <si>
    <t>Documentos para nombramientos y funciones para manejo de documentos</t>
  </si>
  <si>
    <t>Por el cual se reglamentan las condiciones de expedición e interoperabilidad de la factura electrónica con fines de masificación y control fiscal</t>
  </si>
  <si>
    <t>Factura electrónica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</si>
  <si>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</si>
  <si>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Tecnologías de Información y Comunicación</t>
  </si>
  <si>
    <t>Por el cual se adiciona un capítulo, Decreto Único Reglamentario del Sector Comercio, Industria y Turismo, Decreto 1074 de 2015, referente a la circulación de la factura electrónica como título valor y se dictan otras disposiciones</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</si>
  <si>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</si>
  <si>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Servicios ciudadanos digitales</t>
  </si>
  <si>
    <t>PINAR, Plan Institucional de Archivos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</si>
  <si>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</si>
  <si>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Gobierno en línea</t>
  </si>
  <si>
    <t>Por el cual se dictan normas para simplificar, suprimir y reformar trámites, procesos y procedimientos innecesarios existentes en la administración pública</t>
  </si>
  <si>
    <t>Art. 158</t>
  </si>
  <si>
    <t>Deroga el Artículo 40 del decreto 19 de 2012 por el artículo 158 del presente decreto</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</si>
  <si>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</si>
  <si>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Articulo 1.5.3. Unidades de conservación, en lo que respecta a documentos en formato análogo como microfilm, cintas fonográficas, cintas de vídeo, rollos cinematográficos, fotografía entre otros, y digitales como disquetes, cintas DAT, CD, DVD, entre otros.</t>
  </si>
  <si>
    <t xml:space="preserve">Por el cual se modifica el Acuerdo No. 7 del 29 de Junio de 1994. </t>
  </si>
  <si>
    <t>Modifica glosario reglamento general de archivos. Modifica glosario reglamento general de archivos. Definiciones de documento electrónico de archivo y archivo electrónico.</t>
  </si>
  <si>
    <t>Parámetros a tener en cuenta para la implementación de nuevas Tecnologías en los archivos públicos.</t>
  </si>
  <si>
    <t xml:space="preserve">Adquisición de Herramientas Tecnológicas de Gestión Documental </t>
  </si>
  <si>
    <t>Estándares mínimos en procesos de administración de archivos y gestión de documentos electrónicos.</t>
  </si>
  <si>
    <t>Actualiza el Comité Institucional de Gestión y desempeño del Instituto para la Investigación Educativa y el Desarrollo Pedagógico -IDEP</t>
  </si>
  <si>
    <t xml:space="preserve">Decreto Distrital </t>
  </si>
  <si>
    <t>Todo el documento. Reglamenta la Formulación, la Aprobación, la Ejecución y la Evaluación del Plan de Desarrollo Económico y Social y de Obras Públicas del Distrito Capital de Santa Fe de Bogotá</t>
  </si>
  <si>
    <t>Por el cual se actualizan los procedimientos del Banco Distrital de Programas y Proyectos.  Artículo 13º.- Programación y Seguimiento del Avance de Proyectos.</t>
  </si>
  <si>
    <t>Programación y Seguimiento del Avance de Proyectos. Todos los proyectos de inversión registrados en el Banco de Programas y Proyectos que se estén ejecutando en la vigencia deberán contar con un instrumento denominado "Avance de Proyectos", en el que las entidades responsables de los proyectos deberán programar y efectuar el seguimiento a la ejecución de los mismos, de acuerdo con los lineamientos establecidos en el Manual de Procedimientos que para el efecto expida el Departamento Administrativo de Planeación Distrital.
La validez de la información de programación y ejecución de los proyectos del documento "Avance de Proyectos", su consolidación y manejo será responsabilidad de las entidades ejecutoras de tales proyectos. El seguimiento a la ejecución de los proyectos es también responsabilidad de las entidades ejecutoras de los mismos.
El Sistema de Información que permitirá a las entidades el manejo directo y la consolidación de la información está en proceso de diseño y desarrollo. Por lo tanto, transitoriamente, mientras se implementa esta herramienta, las entidades deberán enviar al Departamento Administrativo de Planeación Distrital la información del documento "Avance de Proyectos", de manera periódica, para efectos de su consolidación. Hasta tanto el nuevo sistema funcione, las entidades operarán con el sistema actual, de acuerdo con los procedimientos establecidos por el BDPP.
La entidad ejecutora deberá reprogramar y/o actualizar la información contenida en el documento "Avance de Proyectos", cuando se efectúen cambios durante el transcurso de la vigencia de ejecución del proyecto que afecten este documento, de acuerdo con lo establecido en el Manual de Procedimientos que para tal efecto elabore y distribuya el Departamento Administrativo de Planeación Distrital.</t>
  </si>
  <si>
    <t>Por el cual se reglamenta el Artículo No. 4 del Acuerdo 142 del 10 de marzo de 2005, expedido por el Concejo de Bogotá D.C. Artículo 1°. La Secretaría Distrital de Planeación, responsable de la administración del SEGPLAN</t>
  </si>
  <si>
    <t>La Secretaría Distrital de Planeación, responsable de la administración del SEGPLAN, sistema de información del Distrito Capital que da cuenta de la ejecución de los programas y proyectos que ejecutan los organismos, entidades y las localidades de aquel, en cumplimiento de las metas del Plan de Desarrollo, deberá crear dentro de los dos meses siguientes a la expedición del presente decreto, los mecanismos o instrumentos necesarios para que las Veedurías Ciudadanas legalmente constituidas, tengan acceso a la información contenida en el SEGPLAN.</t>
  </si>
  <si>
    <t>Resolución del del Departamento Nacional de Planeación - DNP</t>
  </si>
  <si>
    <t>Por la cual se dictan los lineamientos para el registro de la inversión pública de las entidades territoriales.</t>
  </si>
  <si>
    <t>Por el cual se adopta el Reglamento Interno de la Comisión Intersectorial de Gestión y Desempeño</t>
  </si>
  <si>
    <t>Adoptar el Reglamento Interno de la Comisión Intersectorial de Gestión y Desempeño</t>
  </si>
  <si>
    <t>Ley que  ley regula el derecho de acceso a la información pública, los procedimientos para el ejercicio y garantía del derecho y las excepciones a la publicidad de información.</t>
  </si>
  <si>
    <t>Por el cual se sustituye el Titulo 4 de la Parte 1 del Libro 2 del Decreto 1081 de 2015, relativo al "Plan Anticorrupción y de Atención al Ciudadano</t>
  </si>
  <si>
    <t>Define la metodología para elaborar y hacer seguimiento a la  a la estrategia de lucha contra la corrupción y de atención al ciudadano de que trata el artículo 73 de la Ley 1474 de 2011</t>
  </si>
  <si>
    <t>Por la cual se actualiza el reglamento de funcionamiento del Comité Institucional de Gestión y Desempeño del Instituto para la Investigación Educativa y el Desarrollo Pedagógico – IDEP</t>
  </si>
  <si>
    <t>Resolución MINTIC</t>
  </si>
  <si>
    <t>Por la cual se definen los estándares y directrices para publicar la información señalada en la Ley 1712 del 2014 y se definen los requisitos materia de acceso a la información pública, accesibilidad web, seguridad digital, y datos abiertos</t>
  </si>
  <si>
    <t>Establece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 que se establecen en los artículos 2.1.1.2.1.1, 2.1.1.2.1.11, y el parágrafo 2o del artículo 2.1.1.3.1.1 del Decreto número 1081 de 2015.</t>
  </si>
  <si>
    <t>Adopta el Reglamento Interno de la Comisión Intersectorial de Gestión y Desempeño que será la instancia encargada de coordinar y gestionar la adecuación, operación, articulación, seguimiento y medición del Sistema de Gestión, así como de la asesoría técnica al conjunto de entidades y organismos distritales en la materia.</t>
  </si>
  <si>
    <t>Modifica en el sentido de incluir los médios virtuales a las actuaciones administrativas, asi como el procedimiento administrativo</t>
  </si>
  <si>
    <t xml:space="preserve">LINEAMIENTOS PARA LA ADMINISTRACION DE EXPEDIENTES Y COMUNICACIONES OFICIALES. </t>
  </si>
  <si>
    <t>LINEAMIENTOS PARA EL UDO DE DOCUMENTOS ELECTRÓNICOS EN AMBIENTES DE TRABAJO EN CASA POR LA CONTIGENCIA GENERADA POR LA EMERGENCIA SANITARIA COVID-19</t>
  </si>
  <si>
    <t>Por medio del cual se reglamenta el Acuerdo Distrital No. 808 del 2021 y se establecen medidas para reducir progresivamente la adquisición y consumo de plásticos de un solo uso en las Entidades del Distrito Capital</t>
  </si>
  <si>
    <t>Medidas para la adquisición y consumo de elementos plásticos de un solo uso que permitan la reducción gradual y progresiva en las entidades del Distrito Capital.</t>
  </si>
  <si>
    <t>Por medio del cual se impulsan acciones para enfrentar la emergencia climática y el cumplimiento de los objetivos de descarbonización en Bogotá D.C.</t>
  </si>
  <si>
    <t>Art 9</t>
  </si>
  <si>
    <t>Por medio de la cual se modifican los artículos 239 y 240 del CST, con el fin de establecer el fuero de paternidad</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</si>
  <si>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</si>
  <si>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Licencia paternidad</t>
  </si>
  <si>
    <t>Por medio de la cual se crea el régimen de trabajo remoto y se establecen normas para promoverlo, regularlo y se dictan otras disposiciones</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</si>
  <si>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</si>
  <si>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Reglamenta los artículos 30, 31, 32,34 y 35 de la Ley 2069 de 2020, en relación con: el procedimiento de mínima cuantía, incluyendo disposiciones particulares que se refieren a la contratación con Mipyme y grandes almacenes; los criterios diferenciales para Mipyme, y la definición y los criterios diferenciales para los emprendimientos y empresas de mujeres; las convocatorias limitadas a Mipyme; el fomento a la ejecución de contratos estatales por parte de población en pobreza extrema, desplazados por la violencia, personas en proceso de reintegración o reincorporación y, sujetos de especial protección constitucional; así como la acreditación de los factores de desempate previstos en la Ley de Emprendimiento.</t>
  </si>
  <si>
    <t>Todis</t>
  </si>
  <si>
    <t>Por medio del cual se establecen medidas afirmativas para promover la participación de las mujeres en la contratación del Distrito Capital</t>
  </si>
  <si>
    <t xml:space="preserve">Incorporar medidas afirmativas que promuevan la participación de las mujeres en la ejecución de los contratos y convenios celebrados por el Distrito Capital, como una herramienta de generación de ingresos para las mujeres, orientada a la reducción de su pobreza monetaria y a la implementación progresiva de una estrategia de contratación pública que propenda por el reconocimiento social y económico del trabajo de las mujeres y su acceso a las oportunidades económicas en condiciones de equidad.
</t>
  </si>
  <si>
    <t>POR MEDIO DEL CUAL SE MODIFICA EL DECRETO LEGISLATIVO 491 DE 2020</t>
  </si>
  <si>
    <t>Deroga los articlos 5 y 6 del Decreto 491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</si>
  <si>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</si>
  <si>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Decreto Ley </t>
  </si>
  <si>
    <t xml:space="preserve">todos 
</t>
  </si>
  <si>
    <t xml:space="preserve">ley
</t>
  </si>
  <si>
    <t>El objetivo general de la presente ley es fortalecer el Sistema Nacional de Ciencia y Tecnología y a Colciencias para lograr un modelo productivo sustentado en la ciencia, la tecnología y la innovación, para darle valor agregado a los productos y servicios de nuestra economía y propiciar el desarrollo productivo y una nueva industria nacional.</t>
  </si>
  <si>
    <t>Por medio de la cual se crea el Ministerio de Ciencia, Tecnología e Innovación y se dictan otras disposiciones</t>
  </si>
  <si>
    <t>El objeto de la presente ley, es crear el Ministerio de Ciencia, Tecnología e Innovación de acuerdo a la Constitución y la ley, para contar con el ente rector de la política de ciencia, tecnología e innovación que genere capacidades, promueva el conocimiento científico y tecnológico, contribuya al desarrollo y crecimiento del país y se anticipe a los retos tecnológicos futuros, siempre buscando el bienestar de los colombianos y consolidar una economía más productiva y competitiva y una sociedad más equitativa.</t>
  </si>
  <si>
    <t>Guía para la administración del riesgo y el diseño de controles en entidades públicas - Versión 5 - Diciembre de 2020</t>
  </si>
  <si>
    <t>Guía Secretaria General
Alcaladia Mayor de Bogotá</t>
  </si>
  <si>
    <t>Ruta metodologica para la implementación del SARLAFT en las Entidades Distritales.</t>
  </si>
  <si>
    <t>2.8.4.8.2</t>
  </si>
  <si>
    <t>Aplicable en el numeral 2.8.4.8.2. Verificación de cumplimiento de disposiciones: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</si>
  <si>
    <t xml:space="preserve">Reglamenta las normas orgánicas en materia presupuestal que aplican al Distrito Capital, las cuales se harán extensivas a las Empresas Industriales y Comerciales, a las Empresas Sociales del Estado, así como demás entidades del orden distrital cuando expresamente así se establezca.
 </t>
  </si>
  <si>
    <t xml:space="preserve">Por medio de la cual se adoptan medidas en materia de transparencia, prevención y lucha contra la corrupción y se dictan otras disposiciones; </t>
  </si>
  <si>
    <t>El diseño, promoción e implementación, de la política pública de acceso a la información pública, estará a cargo de la Secretaría de Transparencia de la Presidencia de la República, quien coordinará con el Ministerio de Tecnologías de la Información y las Comunicaciones, el Departamento Administrativo de la Función Pública (DAFP), el Departamento Nacional de Planeación (DNP), el Archivo General de la Nación y el Departamento Administrativo Nacional de Estadística (DANE).</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</si>
  <si>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</si>
  <si>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título 21 a la parte 2 del libro 2 del decreto único 1078 de 2015</t>
  </si>
  <si>
    <t>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</si>
  <si>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adiciona el Título 20 a la Parte 2 del Libro 2 del Decreto único Reglamentario del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</si>
  <si>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Transversal a la entidad. Reglamenta de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</si>
  <si>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ita1.</t>
  </si>
  <si>
    <t>Desarrollar acciones preventivas para el cumplimiento de la Ley 1712 de 2014 y demás normas que lo modifiquen, adicionen o sustituyan"; "promover el conocimiento y aplicación de la presente ley", "requerir a los sujetos obligados para que ajusten sus procedimientos y sistema de atención al ciudadano a dicha legislación"; "efectuar estadísticas y reportes sobre transparencia y acceso a la información de los órganos de la administración del Estado y sobre el cumplimiento de esta ley"; e "implementar y administrar los sistemas de información en el cumplimiento de sus funciones, para lo cual establecerá los plazos y criterios del reporte por parte de las entidades públicas que considere necesarias.</t>
  </si>
  <si>
    <t xml:space="preserve">Directiva  </t>
  </si>
  <si>
    <t>Lineamiento para la atención y gestión de las peticiones ciudadanas recibidas a través de redes sociales</t>
  </si>
  <si>
    <t>Lineamientos para la implementación de la Política Pública Distrital de Servicio a la Ciudadanía (Decreto 197 de 2014)</t>
  </si>
  <si>
    <t>Lineamientos para la publicación y actualización de información sobre los trámites, servicios, campañas, eventos y puntos de atención en la Guía...</t>
  </si>
  <si>
    <t>Guía de tramites y servicios</t>
  </si>
  <si>
    <t>Formación de la política pública de racionalización de trámites. 
Compilado en el Decreto 1081 de 2015</t>
  </si>
  <si>
    <t>Compilado por el DECRETO 1080 DE 2015</t>
  </si>
  <si>
    <t>Artículos 1 (numeral 3), 3, 4, 5 y 8. Definiciones firma electrónica
Compilado por el DECRETO 1074 de 2015</t>
  </si>
  <si>
    <t xml:space="preserve">Compilado en el Decreto 1082 de 2015
Los bienes y servicios para la administración, conservación, clasificación, ordenación, guarda y sistematización de los archivos generales como de inteligencia que hacen parte del Departamento Administrativo de Seguridad en supresión y de la Dirección Nacional de Inteligencia.
</t>
  </si>
  <si>
    <t>Transferencias Documentales Secundatias al Archivo Histótico
Compilado por el DECRETO 1080 DE 2015</t>
  </si>
  <si>
    <t>Corrección artículo 8 y artículo 12 del Decreto 1515 de 2013
Compilado por el Decreto 1080 de 2015</t>
  </si>
  <si>
    <t>Vigencia. El presente decreto entrará a regir a partir de su fecha de publicación en el Diario Oficial y deroga el Decreto número 1747 de 2000 y todas las demás disposiciones que le sean contrarias.
Compilado por el DECRETO 1074 DE 2015</t>
  </si>
  <si>
    <t>Patrimonio Cultrutal de la Nación de Naturaleza Documental
Compilado por el DECRETO 1074 DE 2015</t>
  </si>
  <si>
    <t>Fortalece la gestión documental pública y ratifica el papel de los Archivos en la transparencia del Estado
Compilado en el Decreto 1080 de 2015</t>
  </si>
  <si>
    <t>Por medio del cual se expide el decreto único reglamentario del sector Administrativo de Planeación Nacional</t>
  </si>
  <si>
    <t>Capítulo 2</t>
  </si>
  <si>
    <t>Disposiciones especiales del sistema de compras y contratación pública</t>
  </si>
  <si>
    <t>Directiva Secretaría General</t>
  </si>
  <si>
    <t>Lineamientos para la protección de los documentos de archivo relacionados con la emergencia económica, social y ecológica declarada por el Gobierno Nacional con ocasión del Covid-19</t>
  </si>
  <si>
    <t>Por medio de la cual se institucionaliza el Día Nacional del Medio Ambiente</t>
  </si>
  <si>
    <t>Día Nacional del Medio Ambiente</t>
  </si>
  <si>
    <t>Por el cual se adopta la actualización del Plan de Gestión Integral de Residuos Sólidos – PGIRS- del Distrito Capital, y se dictan otras disposiciones</t>
  </si>
  <si>
    <t>PIGA
 Pla de Gestión Integral de Residuos Sólidos del Distrito Capital</t>
  </si>
  <si>
    <t>Por medio del cual se expide el Decreto Único Reglamentario del Sector Vivienda, Ciudad y Territorio</t>
  </si>
  <si>
    <t>Artículo 2.3.2.2.2.2.16.</t>
  </si>
  <si>
    <t>PIGA - GESTIÓN INTEGRAL DE RESIDUOS
 Obligaciones de los usuarios para el almacenamiento y la presentación de residuos sólidos</t>
  </si>
  <si>
    <t>La Administración Distrital, sus dependencias adscritas se abstendrán a partir del primero 01 de enero de 2023 de comprar vehículos que usen combustibles fósiles en tipologías automóviles, camperos y camionetas para el servicio en las entidades que tengan como finalidad el transporte de servidores.
 A partir del primero (01) de enero del año 2030 sólo se podrá contar con vehículos cero emisiones directas de material particulado para transporte de servidores en las tipologías vehiculares mencionadas.</t>
  </si>
  <si>
    <t>Por medio del cual se promueve la conversión e instalación de equipos, sistemas e implementos de bajo consumo de agua en el Distrito Capital</t>
  </si>
  <si>
    <t>PIGA - USO EFICIENTE DEL AGUA
 Conversión e instalación de equipos, sistemas e implementos de bajo consumo de agua en las edificaciones ubicadas en el Distrito Capital.</t>
  </si>
  <si>
    <t>Por la cual se reglamenta la gestión ambiental de los residuos de envases y empaques de papel, cartón, plástico, vidrio, metal y se toman otras determinaciones</t>
  </si>
  <si>
    <t>Art 16</t>
  </si>
  <si>
    <t>PIGA - GESTIÓN INTEGRAL DE RESIDUOS
 Obligaciones del consumidor final</t>
  </si>
  <si>
    <t>Por medio de la cual se regula la desconexión laboral - ley de desconexión laboral</t>
  </si>
  <si>
    <t>Desconexión Laboral
 Política de desconexión laboral
 Excepciones</t>
  </si>
  <si>
    <t>Por la cual se regula el trabajo en casa y se dictan otras disposiciones</t>
  </si>
  <si>
    <t>Regula la habilitación de trabajo en casa como una forma de prestación del servicio en situaciones ocasionales, excepcionales o especiales, que se presenten en el marco de una relación laboral, legal y reglamentaria con el Estado o con el sector privado
Desconexión laboral</t>
  </si>
  <si>
    <t>Adopción e implementación del Código de Integridad del Servicio Público Colombiano expedido por el Departamento Administrativo de la Función Pública, por parte de todas las entidades del Estado a nivel nacional y territorial y en todas las Ramas del Poder Público, las cuales tendrán la autonomía de complementarlo respetando los valores que ya están contenidos en el mismo.
_ capacitación obligatoria de inducción para cualquier cargo del Estado y en cualquier modalidad contractual, la evaluación y seguimiento, la generación de indicadores que permitan verificar su cumplimiento, la inclusión obligatoria del Código en los manuales de funciones y demás métodos, planes y procedimientos que fortalezcan y promuevan la Integridad en el Servicio Público.</t>
  </si>
  <si>
    <t>Por el cual se fjjan las remuneraciones de los empleos que sean desempeñados por empleados públicos de la Rama Ejecutiva, Corporaciones Autónomas Regionales y de Desarrollo Sostenible, y se dictan otras disposiciones</t>
  </si>
  <si>
    <t>Por la cual se actualiza la Tabla de Clasificación de Actividades Económicas para el Sistema General de Riesgos Laborales y se dictan otras disposiciones</t>
  </si>
  <si>
    <t>1, 2, 3, 5, 6 y 9</t>
  </si>
  <si>
    <t>Clasificación de actividades aconómicas "clase de riesgo"</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</si>
  <si>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</si>
  <si>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Distanciamiento individual responsable
 Medidas para la reactivación progresiva de las actividades económicas, sociales y del Estado
 Alternativas de organización laboral
 Protocolo de bioseguirdad</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</si>
  <si>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</si>
  <si>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Eliminación del uso del tapabocas
 Medidas de bioseguridad
 Cumplimientos de protocolo de bioseguridad
 Teletrabajo y trabajo en casa
 Retorno seguro actividades laborales o contractuales presenciales</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</si>
  <si>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</si>
  <si>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1</t>
  </si>
  <si>
    <t>Lineamientos para el trabajo en casa de los servidores públicos</t>
  </si>
  <si>
    <t>Por medio del cual se establecen disposiciones orientadas a la implementación, promoción y continuidad del teletrabajo en las entidades del distrito capital</t>
  </si>
  <si>
    <t>Disposiciones orientadas a promocionar y dar continuidad al teletrabajo en todas las entidades y organismos del nivel distrital.</t>
  </si>
  <si>
    <t>"Por la cual se nombran los Gestores de Integridad del Instituto para la Investigación Educativa y el Desarrollo Pedagógico – IDEP y se deroga la Resolución 027 de 2021”</t>
  </si>
  <si>
    <t xml:space="preserve">Incremento Salarial </t>
  </si>
  <si>
    <t>Por medio de la cual se adopta el protocolo general de bioseguridad</t>
  </si>
  <si>
    <t>Protocolo de Bioseguridad</t>
  </si>
  <si>
    <t>" Por la cual se fija la priorización de los criterios de desempate para acceder a un encargo"</t>
  </si>
  <si>
    <t>Encargos en empleos de carrera administrativa</t>
  </si>
  <si>
    <t>"Por la cual se designan dos representantes de la Dirección General y los Representantes de los Empleados y sus suplentes ante la Comisión de Personal del IDEP para la vigencia 2021-2023</t>
  </si>
  <si>
    <t>Comisión de Personal</t>
  </si>
  <si>
    <t xml:space="preserve">Declaratoria de emergencia sanitaria </t>
  </si>
  <si>
    <t>"Por la cual se ajusta la Prima Técnica de los funcionarios y funcionarias del Nivel Profesional del Instituto para la investigación educativa y el desarrollo pedagógico - IDEP"</t>
  </si>
  <si>
    <t>"Por la cual se ajusta la Prima Técnica de los funcionarios y funcionarias del Instituto para la investigación educativa y el desarrollo pedagógico - IDEP"</t>
  </si>
  <si>
    <t>"Por la cual se reconoce y  ordena el pago de la Prima de Antiguedad para los funcionarios y funcionarias del Instituto para la investigación educativa y el desarrollo pedagógico - IDEP"</t>
  </si>
  <si>
    <t>Por la cual se fija el régimen salarial de los empleados públicos del Insitituto para la investigación educativa y el desarrollo pedagógico _IDEP</t>
  </si>
  <si>
    <t>Acoso Laboral</t>
  </si>
  <si>
    <t>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</si>
  <si>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r>
      <rPr>
        <sz val="10"/>
        <color theme="1"/>
        <rFont val="Arial"/>
        <family val="2"/>
      </rPr>
      <t xml:space="preserve">Circular CNSC </t>
    </r>
  </si>
  <si>
    <t>Directrices para la implementación de la Política de Dignificación de Prácticas Laborales en entidades y organismos públicos de Bogotá, D.C., en cumplimiento del Acuerdo Distrital 805 de 2021.</t>
  </si>
  <si>
    <t>Practicas laborales</t>
  </si>
  <si>
    <t>Protocolo para la prevención y atención de acoso sexual y/o discriminación por razón del sexo en el ámbito laboral</t>
  </si>
  <si>
    <t>Crear e implementar al interior de las entidades Protocolos contra el acoso sexual y/o discriminación por razón del sexo en el ámbito del trabajo.</t>
  </si>
  <si>
    <t>Directrices para la adopción de trabajo en casa en el distrito capital</t>
  </si>
  <si>
    <t>Estatuto Tributario Nacional</t>
  </si>
  <si>
    <t>"Por medio de la cual se adopta y consolida el Manual de Programación, Ejecución y Cierre presupuestal del Distrito Capital"</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</si>
  <si>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</si>
  <si>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DDI-006006</t>
  </si>
  <si>
    <t>Por la cual se establecen las personas naturales, jurídicas, consorcios, uniones temporales y/o sociedades de hecho, el contenido y las características de la información que deben suministrar a la Dirección Distrital de Impuestos de Bogotá</t>
  </si>
  <si>
    <t>SDH-000265</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</si>
  <si>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  La resolución establece la  clasificación de las actividades económicas para efectos de la administración, control, cobro y determinación del impuesto de industria y comercio en el Distrito Capital de Bogotá, deroga la Resolución No. SDH-000079 del 11 de marzo de 2013 y las demás normas que le sean contrarias.</t>
  </si>
  <si>
    <t>"Por la cual se expide el Estatuto General de Contratación de la Administración Pública"</t>
  </si>
  <si>
    <t>Inhabilidades e incompatibilidades para contratar</t>
  </si>
  <si>
    <t xml:space="preserve">LINEAMIENTOS PARA PREVENIR CONDUCTAS IRREGULARES RELACIONADAS CON EL INCUMPLIMIENTO DE LOS MANUALES DE FUNCIONES Y CONPETENCIA LABORALES Y DE LOS MANUALES DE PROCEDIMIENTOS INSTITUCIONALES, ASÍ COMO POR LA PÉRDIDA, O DETERIORO, O ALTERACIÓN, O USO INDEBIDO DE BIENES, ELEMENTOS, DOCUMENTOS PÚBLICOS E INFORMACIÓN CONTENIDA EN BASES DE DATOS Y SISTEMAS DE INFORMACIÓN. </t>
  </si>
  <si>
    <t>Guía</t>
  </si>
  <si>
    <t>Estatuto organico de presupuesto</t>
  </si>
  <si>
    <t xml:space="preserve">Por medio del cual se reglamenta el Estatuto Orgánico del Presupuesto Distrital y se dictan otras disposiciones
</t>
  </si>
  <si>
    <t>Manual de Programación, Ejecución y Cierre Presupuestal del Distrito Capital</t>
  </si>
  <si>
    <t>Manual de Programación, Ejecución y Cierre Presupuestal del Distrito Capital. Secretaría Distrital de Hacienda</t>
  </si>
  <si>
    <t>Régimen de los servicios postales.</t>
  </si>
  <si>
    <t xml:space="preserve">Medidas para la racionalización y simplificación de procesos, trámites y tarifas </t>
  </si>
  <si>
    <t>Normas para suprimir o reformar regulaciones, procedimientos y trámites innecesarios existentes en la Administración Pública.</t>
  </si>
  <si>
    <t xml:space="preserve">Directiva externa </t>
  </si>
  <si>
    <t>Lineamientos para uso de documentos electrónicos en ambientes de trabajo en casa por la contingencia generada por la emergencia sanitaria Covid-19</t>
  </si>
  <si>
    <t>Lineamientos para uso de documentos electrónicos en ambientes de trabajo en casa por la contingencia generada por la emergencia sanitaria Covid-19.  Secretaría General Alcaldía de Bogotá</t>
  </si>
  <si>
    <t>Alcaldía Mayor de Bogotá, D.C. - Secretaría Jurídica Distrital Toda</t>
  </si>
  <si>
    <t xml:space="preserve"> La cual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
</t>
  </si>
  <si>
    <t xml:space="preserve">"Por la cual se dictan disposiciones en materia de promoción y protección del derecho a la participación democrática".
</t>
  </si>
  <si>
    <t>2,52,104,111</t>
  </si>
  <si>
    <t>Articulo 2°: Política pública de participación democrática; Artículo 52: Estrategia de rendición de cuentas; Artículo 104: Deberes de las administraciones Nacionales, Departamentales, Municipales y Distritales en la promoción de instancias de participación ciudadana formales e informales creadas y promovidas por la ciudadanía o el Estado; Artículo 111: Diálogo social</t>
  </si>
  <si>
    <t>Por la cual se establecen los lineamientos para la adopción de una política pública de gestión integral de Residuos de Aparatos Eléctricos y Electrónicos (RAEE), y se dictan otras disposiciones</t>
  </si>
  <si>
    <t>Por la cual se modifica la Resolución 2710 de 2017</t>
  </si>
  <si>
    <t>Planeación del Talento Humano</t>
  </si>
  <si>
    <t xml:space="preserve">Decreto Distrital
</t>
  </si>
  <si>
    <t>Finanzas publicas</t>
  </si>
  <si>
    <t xml:space="preserve">*Pac consolidado.
*Reportes
financieros específicos.
*Administración de ingresos y
egresos. </t>
  </si>
  <si>
    <t>Por el cual se dictan normas en materia salarial para los empleados públicos de la Alcaldía Mayor de Bogotá D.C., sus entidades descentralizadas, la Personería, Contraloría, Veeduría y del Concejo Distrital y se dictan disposiciones para su reconocimiento.</t>
  </si>
  <si>
    <t>Normas en materia salarial para los empleados públicos del Distrito capital</t>
  </si>
  <si>
    <t>Por medio del cual se dictan y actualizan las disposiciones para la implementación, fomento y sostenibilidad del teletrabajo en organismos y entidades del Distrito Capital y se deroga el Decreto Distrital 806 del 2019</t>
  </si>
  <si>
    <t>Implementación, fomento y sostenibilidad del teletrabajo</t>
  </si>
  <si>
    <t>Establece el Sistema Tipo de Evaluación del Desempeño Laboral de los Empleados Públicos</t>
  </si>
  <si>
    <t>Lineamientos para culminar la implementación gradual de la Cuenta Única
Distrital respecto de los Establecimientos Públicos y asimilados, que hacen
parte del Presupuesto Anual del Distrito Capital</t>
  </si>
  <si>
    <t>DDT-4</t>
  </si>
  <si>
    <t>Circular DDT</t>
  </si>
  <si>
    <t>DDT-8</t>
  </si>
  <si>
    <t>La Dirección Distrital de Tesorería de la Secretaría Distrital de Hacienda (DDT-SDH) se da a conocer el cronograma de actividades, así como los lineamientos que deben seguir las entidades que conforman el Presupuesto Anual del Distrito Capital para garantizar que, la planeación, elaboración, incorporación y administración de la programación del Programa Anual Mensualizado de Caja (PAC) se realizará, de manera oportuna, durante la vigencia 2023 en el Sistema de Información de la Secretaría Distrital de Hacienda.</t>
  </si>
  <si>
    <t>DDT-9</t>
  </si>
  <si>
    <t>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para la vigencia 2023".</t>
  </si>
  <si>
    <t>SDH-000522</t>
  </si>
  <si>
    <t>Por medio del cual se reglamenta el Sistema de Gestión en el Distrtito Capital, se deroga el Decreto Distrital 807 de 2019 y se dictan otras disposiciones</t>
  </si>
  <si>
    <t>De conformidad con lo establecido en los artículos 147 y 148 de la Ley 1955 de 2019, el Capítulo 1 del Título 9 de la Parte 2 del Libro 2 del Decreto número 1078 de 2015, Decreto Único Reglamentario del sector de Tecnologías de la Información y las Comunicaciones y en especial, para garantizar la implementación segura de la Política de Gobierno Digital liderada por el Ministerio de Tecnologías de la Información y las Comunicaciones (MinTIC), se imparten directrices.</t>
  </si>
  <si>
    <t>Reiteración de la política pública en materia de seguridad digital.</t>
  </si>
  <si>
    <t xml:space="preserve">Directiva Presidencial </t>
  </si>
  <si>
    <t>se establecen condiciones regulatorias relativas a la neutralidad en internet, en cumplimiento de lo establecido en el artículo 56 de la Ley 1450 de 2011 (PND 2010 2014). Se contempla en el artículo 3 los principios de libre elección, no discriminación, transparencia e información, que deben aplicar los proveedores que prestan el servicio de acceso a internet.</t>
  </si>
  <si>
    <t>Artículo 3</t>
  </si>
  <si>
    <t>Neutralidad de Internet</t>
  </si>
  <si>
    <t xml:space="preserve">CRC 3502 </t>
  </si>
  <si>
    <t>Está Resolución establece en el artículo 2.3, que los proveedores que ofrezcan acceso a internet deben utilizar los recursos técnicos y logísticos tendientes a garantizar la seguridad de la red y la integridad del servicio, para evitar la interceptación, interrupción e interferencia.</t>
  </si>
  <si>
    <t>Por la cual se imponen los indicadores de calidad para los servicios de telecomunicaciones y se dictan otras disposiciones</t>
  </si>
  <si>
    <t xml:space="preserve">CRC 3067 </t>
  </si>
  <si>
    <t>Se establece el régimen integral de protección de los derechos de los usuarios de los servicios de comunicaciones. En particular, se establece que los proveedores de servicios de comunicaciones deberán implementar procesos formales de tratamiento de incidentes de seguridad de la información propios de la gestión de seguridad del proveedor.</t>
  </si>
  <si>
    <t xml:space="preserve">Se establece el régimen integral de protección de los derechos de los usuarios de los servicios de comunicaciones. </t>
  </si>
  <si>
    <t xml:space="preserve">CRC 3066 </t>
  </si>
  <si>
    <t>Regula el intercambio de información entre entidades estatales para el cumplimiento de funciones públicas o en ejercicio de una facultad legal o por los particulares encargados de una función administrativa, a otras entidades del Estado.</t>
  </si>
  <si>
    <t>Por el cual se regula el intercambio de información entre entidades para el cumplimiento de funciones públicas.</t>
  </si>
  <si>
    <t>Este Decreto determina que la interceptación legal de comunicaciones es un mecanismo de seguridad pública que busca optimizar la labor de investigación de los delitos que adelantan las autoridades y organismos de inteligencia. De esta manera, se determina que los proveedores que desarrollen su actividad comercial en el territorio nacional, deben implementar y garantizar en todo momento la infraestructura tecnológica necesaria que provea los puntos de conexión y de acceso a la captura del tráfico de las comunicaciones que cursen por sus redes, para que los organismos con funciones permanentes de policía judicial cumplan, previa autorización del fiscal general de la nación, con todas las labores inherentes a la interceptación de las comunicaciones requeridas.</t>
  </si>
  <si>
    <t>Interceptación legal de comunicaciones</t>
  </si>
  <si>
    <t xml:space="preserve">Por el cual se expide el Plan Nacional de Desarrollo 2018- 2022 "Pacto por Colombia, Pacto por la Equidad". Incluyó el artículo 147 de Transformación Digital Pública y 148 de Gobierno Digital como política de gestión y desempeño institucional. </t>
  </si>
  <si>
    <t>Artículo 147, 148</t>
  </si>
  <si>
    <t xml:space="preserve">Transformación Digital Pública y Gobierno Digital como política de gestión y desempeño institucional. </t>
  </si>
  <si>
    <t>Permite el uso de las TIC en todas las actuaciones de la gestión y trámites de los procesos judiciales con el fin de facilitar el acceso a la justicia.</t>
  </si>
  <si>
    <t>Uso de las TIC</t>
  </si>
  <si>
    <t>Consagra la utilización de medios electrónicos en el procedimiento administrativo permitiendo adelantar los trámites y procedimientos administrativos por medios electrónicos, el uso de registros electrónicos, de documentos públicos en medios electrónicos, notificaciones electrónicas, archivos electrónicos de documentos y expedientes electrónicos. Lo anterior, con el fin de que los ciudadanos interactúen por medios electrónicos con validez jurídica y probatoria.</t>
  </si>
  <si>
    <t>Uso de medios electrónicos Procedimiento Administrativo Electrónico</t>
  </si>
  <si>
    <t>Por la cual se definen principios y conceptos sobre la sociedad de la información y la organización de las TIC, se crea la Agencia Nacional del Espectro y se dictan otras disposiciones.</t>
  </si>
  <si>
    <t>Sector TIC</t>
  </si>
  <si>
    <t>Por medio de la cual se modifica el código penal, se crea un nuevo bien jurídico tutelado denominado "de la protección de la información y de los datos y se preservan integralmente los sistemas que utilicen las TIC.</t>
  </si>
  <si>
    <t>Delitos Cibernéticos</t>
  </si>
  <si>
    <t>Por la cual se dictan disposiciones sobre racionalización de trámites y procedimientos administrativos de los organismos y entidades del Estado y el incentivo del uso de medios tecnológicos integrados para disminuir los tiempos y costos de realización de los trámites por parte de los administrados.</t>
  </si>
  <si>
    <t>Racionalización de trámites y procedimientos</t>
  </si>
  <si>
    <t>Las entidades del Estado podrán incorporar tecnologías de avanzada en la administración y conservación de su archivos, empleando cualquier medio técnico, electrónico, informático, óptico o telemático, siempre y cuando cumplan con los requisitos establecidos.</t>
  </si>
  <si>
    <t>Ley General de Archivos</t>
  </si>
  <si>
    <t>Por medio de la cual se define y se reglamenta el acceso y uso de los mensajes de datos, el comercio electrónico y de las firmas digitales, y se establecen las entidades de certificación y se dictan otras disposiciones. Se tratan conceptos como: mensaje de datos (artículos 2º y 5º), el principio de equivalencia funcional (artículos 6º, 8º, 7º, 28º, 12º y 13º), la autenticación electrónica (artículo 17º), la firma electrónica simple (artículo 7º), la firma digital (artículo 28º), y la firma electrónica certificada (artículo 30º, modificado por el artículo 161 del Decreto Ley 019 de 2012).</t>
  </si>
  <si>
    <t>Comercio Electrónico</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</si>
  <si>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t>
  </si>
  <si>
    <t>En la recolección, tratamiento y circulación de datos se respetarán la libertad y demás garantías consagradas en la Constitución.</t>
  </si>
  <si>
    <t>91</t>
  </si>
  <si>
    <t>Por medio de la cual se expide el Código General del Proceso y se dictan otras disposiciones.</t>
  </si>
  <si>
    <t>Por medio de la cual se expide el Código General Disciplinario, se derogan la Ley 734 de 2002 y algunas disposiciones de la Ley 1474 de 2011, relacionadas con el Derecho Displinario.</t>
  </si>
  <si>
    <t>Por medio de la cual se regulan las sanciones para condenados por corrupción y delitos contra la Administración pública, así como la cesión unilateral administrativa del contrato por actos de corrupción y se dictan otras disposiciones.</t>
  </si>
  <si>
    <t>Por la cual se adopta el código de integridad del Servicio Público Colombiano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</si>
  <si>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</si>
  <si>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el cual se corrigen unos yerros en la Ley 2094 de 2021 "Por medio de la cual se reforma la Ley 1952 de 2019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</si>
  <si>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</si>
  <si>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reforma la Ley 1952 de 2019 y se dictan otras disposiciones.</t>
  </si>
  <si>
    <t>Por medio de la cual se adoptan medidas en materia de transparencia, prevención y lucha contra la corrupción y se dictan otras disposiciones.</t>
  </si>
  <si>
    <t>Por medio de la cual se expide el Estatuto Disciplinario Policial</t>
  </si>
  <si>
    <t>Por medio de la cual se dictan normas tendientes al fortalecimiento de la seguridad ciudadana y se dictan otras disposiciones.</t>
  </si>
  <si>
    <t>Artículos 1 ºy 5º</t>
  </si>
  <si>
    <t>“Por medio de la cual se establece la estructura organizacional del Instituto para la Investigación Educativa y el Desarrollo Pedagógico – IDEP”</t>
  </si>
  <si>
    <t>Artículo 1º.- Créase el Instituto para la Investigación Educativa y el Desarrollo Pedagógico, como Establecimiento Público, con personería jurídica, autonomía administrativa y patrimonio propio, adscrito a la Secretaría de Educación.</t>
  </si>
  <si>
    <t>Articulo 1º y siguientes</t>
  </si>
  <si>
    <t>Por el cual se crea el Instituto para la Investigación Educativa y el Desarrollo Pedagógico y se dictan otras disposiciones.</t>
  </si>
  <si>
    <t xml:space="preserve">PIGA 
Permiso de vertimiento del contratista de mantenimiento de vehículos "cuando aplique" </t>
  </si>
  <si>
    <t>9, 14</t>
  </si>
  <si>
    <t>Por la cual se establece la norma técnica, para el control y manejo de los vertimientos realizados a la red de alcantarillado público en el Distrito Capital</t>
  </si>
  <si>
    <t>PIGA - GESTIÓN INTEGRAL DE RESIDUOS
Aprovechamiento de residuos</t>
  </si>
  <si>
    <t>Por la cual se establece el listado detallado los materiales reciclables y no reciclables para la separación en la fuente de los residuos sólidos domésticos en el distrito capital</t>
  </si>
  <si>
    <t>1 y 2</t>
  </si>
  <si>
    <t>Por la cual se establecen disposiciones para la presentación del material potencialmente reciclable en Bogotá D.C.</t>
  </si>
  <si>
    <t>PIGA - GESTIÓN INTEGRAL DE RESIDUOS
Acuerdo de corresponsabilidad</t>
  </si>
  <si>
    <t>Por medio de la cual se establece la Figura de Acuerdos de Corresponsabilidad con las Organizaciones de Recicladores como acción afirmativa de fortalecimiento</t>
  </si>
  <si>
    <t xml:space="preserve">Permiso de vertimiento del contratista de mantenimiento de vehículos "cuando aplique" </t>
  </si>
  <si>
    <t>Ninguno específico</t>
  </si>
  <si>
    <t>Por la cual se establecen los parámetros y los valores límites máximos permisibles en los vertimientos puntuales a cuerpos de aguas superficiales y a los sistemas de alcantarillado público y se dictan otras disposiciones</t>
  </si>
  <si>
    <t>PIGA
Revisión técnico mecánica de los vehículos</t>
  </si>
  <si>
    <t>Por la cual se reglamentan los límites máximos permisibles de emisión de contaminantes que deberán cumplir las fuentes móviles terrestres, se reglamentan los artículos 2.2.5.1.6.1, 2.2.5.1.8.2 y 2.2.5.1.8.3 del Decreto 1076 de 2015 y se adoptan otras disposiciones</t>
  </si>
  <si>
    <t>PIGA
Informe de reducción progresiva en la utilización de Elementos Plásticos de un Solo Uso</t>
  </si>
  <si>
    <t xml:space="preserve">1, 2, 3 </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</si>
  <si>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</si>
  <si>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PIGA
Gestor Ambiental</t>
  </si>
  <si>
    <t>Por el cual se designa el Gestor Ambiental del Instituto para la Investigación Educativa y el Desarrollo Pedagógico - IDEP</t>
  </si>
  <si>
    <t>PIGA  - Aprovechamiento de residuos</t>
  </si>
  <si>
    <t>4, 21, 51, 57,62, 64, 75, 86-88</t>
  </si>
  <si>
    <t>Por el cual se adopta el Plan Maestro para el Manejo Integral de Residuos Sólidos para Bogotá Distrito Capital</t>
  </si>
  <si>
    <t>Registro para acopiadores y gestores de llantas - aplica para los contratistas de mantenimiento de vehículos</t>
  </si>
  <si>
    <t>Por medio del cual se modifica el Decreto Distrital 442 de 2015 y se adoptan otras disposiciones</t>
  </si>
  <si>
    <t>PIGA - Gestión Integral de Residuos
Disposición adecuada de los residuos</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</si>
  <si>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</si>
  <si>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MIPG - Gestión Ambiental
Articulación e instancias de coordinación
El Comité Institucional de Gestión y Desempeño, hace las veces de Comité de Gestión Ambiental, el cua se encuentra establecido en la Resolución 242 de 2014 - PIGA</t>
  </si>
  <si>
    <t>4, 5, 6,7</t>
  </si>
  <si>
    <t>Por medio del cual se reglamenta el Sistema de Gestión en el Distrito Capital, se deroga el Decreto Distrital 807 de 2019 y se dictan otras disposiciones</t>
  </si>
  <si>
    <t>PIGA - Uso eficiente del agua
Comportamientos contrarios a la preservación del agua</t>
  </si>
  <si>
    <t xml:space="preserve">Por la cual se expide el Código Nacional de Seguridad y Convivencia Ciudadana </t>
  </si>
  <si>
    <t>PIGA - Consumo sostenible
*Prohibición institucional del uso de elementos y/o productos elaborados y/o que contengan plásticos de un solo uso y fomento a las compras públicas de productos sustitutos.
*Jerarquía en la gestión de los residuos plásticos
*Alternativas de prevención</t>
  </si>
  <si>
    <t>2, 13, 30, 31</t>
  </si>
  <si>
    <t>Por la cual se establecen medidas tendientes a la reducción gradual de la producción y consumo de ciertos productos plásticos de un solo uso y se dictan otras disposiciones</t>
  </si>
  <si>
    <t>Art. 7
https://www.bogotajuridica.gov.co/sisjur/normas/Norma1.jsp?i=25678</t>
  </si>
  <si>
    <t>Art. 70
https://www.bogotajuridica.gov.co/sisjur/normas/Norma1.jsp?i=25678</t>
  </si>
  <si>
    <r>
      <rPr>
        <i/>
        <sz val="11"/>
        <rFont val="Arial"/>
        <family val="2"/>
      </rPr>
      <t>Artículo 1</t>
    </r>
    <r>
      <rPr>
        <sz val="11"/>
        <rFont val="Arial"/>
        <family val="2"/>
      </rPr>
      <t>º. Estructura organizacional. – El Instituto para la Investigación Educativa y el Desarrollo Pedagógico – IDEP – tendrá la siguiente Estructura Organizacional: 1. Dirección General 1.1. Oficina Asesora de Planeación 1.2. Oficina de Control Interno 1.3. Oficina de Control Disciplinario Interno 1.4. Oficina Jurídica. 2. Subdirección General Administrativa y Financiera
3. Subdirección General Académica.
Artículo 5º. Son funciones de la Oficina de Control Disciplinario Interno:
(...)</t>
    </r>
  </si>
  <si>
    <r>
      <rPr>
        <i/>
        <sz val="11"/>
        <rFont val="Arial"/>
        <family val="2"/>
      </rPr>
      <t>Artículo 9</t>
    </r>
    <r>
      <rPr>
        <sz val="11"/>
        <rFont val="Arial"/>
        <family val="2"/>
      </rPr>
      <t>°. Información mínima obligatoria en los sistemas de información del Estado o en herramientas que los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A</t>
    </r>
    <r>
      <rPr>
        <i/>
        <sz val="11"/>
        <rFont val="Arial"/>
        <family val="2"/>
      </rPr>
      <t>rticulo 11.</t>
    </r>
    <r>
      <rPr>
        <sz val="11"/>
        <rFont val="Arial"/>
        <family val="2"/>
      </rPr>
      <t>Información mínima obligatoria respecto a servicios, procedimientos y funcionamiento del sujeto obligado
e) Todos los informes de gestión, evaluación y auditoría del sujeto obligado</t>
    </r>
  </si>
  <si>
    <t>Secretaría Distrital de Hacienda</t>
  </si>
  <si>
    <t>https://www.alcaldiabogota.gov.co/sisjur/normas/Norma1.jsp?i=87123</t>
  </si>
  <si>
    <t xml:space="preserve">Por la cual se expide el Manual de Procedimientos Administrativos y Contables para el manejo y control de los biens en las Entidades de Gobierno Distritales.
</t>
  </si>
  <si>
    <t>Resolución SDH</t>
  </si>
  <si>
    <t>Normas Contables</t>
  </si>
  <si>
    <t>2017</t>
  </si>
  <si>
    <t>Resolución Secretaría General - Alcaldía Mayor</t>
  </si>
  <si>
    <r>
      <rPr>
        <sz val="10"/>
        <rFont val="Arial"/>
        <family val="2"/>
      </rPr>
      <t xml:space="preserve">La Comisión Distrital de Sistemas (CDS) de Bogotá, adopta la Guía de sitios Web para las entidades del Distrito Capital. </t>
    </r>
    <r>
      <rPr>
        <u/>
        <sz val="10"/>
        <color rgb="FF1155CC"/>
        <rFont val="Arial"/>
        <family val="2"/>
      </rPr>
      <t>https://tic.bogota.gov.co/documentos/Guia-Sitios-Web-para-las-entidades-del-Distrito-Capital</t>
    </r>
  </si>
  <si>
    <t>2011</t>
  </si>
  <si>
    <t>Artículo 2,3</t>
  </si>
  <si>
    <t>Artículo 1, 6</t>
  </si>
  <si>
    <t>962</t>
  </si>
  <si>
    <t>Art{iculos 2, 5, 6, 7, 8, 28, 12, 13, 17, 161</t>
  </si>
  <si>
    <t>Art{iculos 11, 12, 13, 14, 17, 21, 22, 24, 29, 44, entre otros. Por ejemplo Art. 15</t>
  </si>
  <si>
    <t xml:space="preserve">Por el cual se expide el Plan Nacional de Desarrollo 2022-2026. “Colombia Potencia Mundial de la Vida” </t>
  </si>
  <si>
    <t xml:space="preserve">El Departamento Administrativo de la Función Pública , como entidad técnica, estratégica y transversal del Gobierno nacional, pone a disposición de las entidades la  metodología para la administración del riesgo que incorpora el capítulo relacionado con riesgo fiscal.
</t>
  </si>
  <si>
    <t>Guía para la Administración del Riesgo y
el diseño de controles en entidades
públicas</t>
  </si>
  <si>
    <t>Ministerio de Hacienda y Crédito Público
Ministerio de Trabajo y Seguridad Social</t>
  </si>
  <si>
    <t>Ministerio de Hacienda y Crédito Público</t>
  </si>
  <si>
    <t>Ministerio de Hacienda y Crédito Público
Ministro de Comercio, Industria y Turismo</t>
  </si>
  <si>
    <t>Alcaldía Mayor de Bogotá, D.C.</t>
  </si>
  <si>
    <t>Ministro de Hacienda y Crédito Público</t>
  </si>
  <si>
    <t>Ministerio de Hacienda y Crédito Público
Ministerio de Salud y Protección Social</t>
  </si>
  <si>
    <t>Por el cual se expide el Presupuesto Anual de Rentas e Ingresos y de Gastos e Inversiones de Bogotá, Distrito Capital, para la vigencia fiscal comprendida entre el 1 de enero y el 31 de diciembre de 2023 y se dictan otras disposiciones</t>
  </si>
  <si>
    <t>RESOLUCIÓN REGLAMENTARIA ORGANICA</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</si>
  <si>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</si>
  <si>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Contraloría General de la Nación</t>
  </si>
  <si>
    <t>RESOLUCIÓN REGLAMENTARIA</t>
  </si>
  <si>
    <t>191</t>
  </si>
  <si>
    <t>Por medio de la cual se adopta y consolida el Manual de Programación, Ejecución y Cierre Presupuestal del Distrito Capital</t>
  </si>
  <si>
    <t>Secretaría de Hacienda Distrital</t>
  </si>
  <si>
    <t>Por medio de la cual se reglamenta el
estatuto Organico del presupuesto Distrital
y se dictan otras disposiciones</t>
  </si>
  <si>
    <t xml:space="preserve">Estatuto organico del presupuesto distrital </t>
  </si>
  <si>
    <t xml:space="preserve">Contaduría General de la Nación. </t>
  </si>
  <si>
    <t>Dirección de Impuestos y Aduanas Nacionales - DIAN</t>
  </si>
  <si>
    <t>SDH-000217</t>
  </si>
  <si>
    <t>“Por la cual se modifica el la Resolución No. SDH-315 del 17 de octubre de 2019</t>
  </si>
  <si>
    <t>DDT informa la programación de pagos y las directrices que las entidades destinatarias de esta Circular deberán cumplir para el cierre de las operaciones de tesorería en la vigencia 2023; Lo anterior, de conformidad con la normatividad vigente sobre la Cuenta Única Distrital, recogida en el Decreto Distrital 192 de 20211</t>
  </si>
  <si>
    <t xml:space="preserve">Resolución 
</t>
  </si>
  <si>
    <t>Por medio del cual se fija el incremento salarial para la vigencia 2024 de los empleados públicos del Sector Central de la Administración Distrital de Bogotá, D. C.</t>
  </si>
  <si>
    <t>Por el cual se modifican los artículos 2.2.1.5.3, 2.2.1.5.5, 2.2.1.5.8 y 2.2.1.5.9, y se adicionan los artículos 2.2.1.5.15 al 2.2.1.5.25 al Decreto 1072 de 2015, Único Reglamentario del Sector Trabajo, relacionados con el Teletrabajo</t>
  </si>
  <si>
    <t xml:space="preserve">Competencias y requisitos específicos para el empleo de jefe de oficina, asesor, coordinador o auditor de control interno </t>
  </si>
  <si>
    <t>Decreto Nacional</t>
  </si>
  <si>
    <t>https://www.alcaldiabogota.gov.co/sisjur/normas/Norma1.jsp?i=152918</t>
  </si>
  <si>
    <t>https://www.alcaldiabogota.gov.co/sisjur/normas/Norma1.jsp?i=125523</t>
  </si>
  <si>
    <t>https://www.alcaldiabogota.gov.co/sisjur/normas/Norma1.jsp?i=94834</t>
  </si>
  <si>
    <t>Resolucion</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</si>
  <si>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</si>
  <si>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Guia tecnica nacional</t>
  </si>
  <si>
    <t>https://www.alcaldiabogota.gov.co/sisjur/normas/Norma1.jsp?i=127124</t>
  </si>
  <si>
    <t>TRÁMITE SITUACIONES ADMINISTRATIVAS DE COMPETENCIA DEL (DELA) ALCALDE(SA) MAYOR DE BOGOTÁ O DEL (DE LA) SECRETARIO(A)</t>
  </si>
  <si>
    <t>Por la cual se dispone el suministro de calzado y vestido de labor para los empleados del sector público"</t>
  </si>
  <si>
    <t>https://www.funcionpublica.gov.co/eva/gestornormativo/norma_pdf.php?i=308</t>
  </si>
  <si>
    <t>https://serviciocivil.gov.co/transparencia/marco-legal/normatividad/directiva-no-003-de-2023</t>
  </si>
  <si>
    <t>Lineamientos para la actualizacion modificacion y/o ajustes de los Manuales Especificos de Funciones y competencias</t>
  </si>
  <si>
    <t>Tramite Situaciones Administrativas de Competencia Del (la) Alcalde(sa) Mayor de Bogota o Del ( la) Secretario(a)</t>
  </si>
  <si>
    <t xml:space="preserve">"Mediante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 </t>
  </si>
  <si>
    <t>"Por medio de la cual se reglamenta el artículo 196 de la ley 1955 de 2019, se toman medidas para fortalecer las medidas que promueven el empleo juvenil y se dictan otras disposiciones</t>
  </si>
  <si>
    <t>https://www.funcionpublica.gov.co/eva/gestornormativo/norma.php?i=188266#:~:text=PAR%C3%81GRAFO%203.,las%20entidades%20p%C3%BAblicas%20del%20pa%C3%ADs.</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</si>
  <si>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</si>
  <si>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</si>
  <si>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r>
      <t> </t>
    </r>
    <r>
      <rPr>
        <u/>
        <sz val="9"/>
        <color theme="10"/>
        <rFont val="Arial"/>
        <family val="2"/>
      </rPr>
      <t xml:space="preserve"> https://www.funcionpublica.gov.co/eva/gestornormativo/norma.php?i=1166</t>
    </r>
  </si>
  <si>
    <t xml:space="preserve">"Por la cual se modifica el parágrafo del artículo 236 del Código Sustantivo del Trabajo - Ley María" </t>
  </si>
  <si>
    <t>https://www.funcionpublica.gov.co/eva/gestornormativo/norma.php?i=5520</t>
  </si>
  <si>
    <t xml:space="preserve">"Por medio de la cual se adopta la estrategia salas amigas de La familia lactante del entorno laboral en entidades públicas territoriales y empresas privadas y se disposiciones (art 238) </t>
  </si>
  <si>
    <t xml:space="preserve">https://www.funcionpublica.gov.co/eva/gestornormativo/norma.php?i=79037 </t>
  </si>
  <si>
    <t>. "Por medio del cual se establecen lineamientos para la implementación de horarios laborales escalonados en las entidades y organismos del nivel central del Distrito Capital"</t>
  </si>
  <si>
    <t>https://sisjur.bogotajuridica.gov.co/sisjur/normas/Norma1.jsp?i=131538#:~:text=Art%C3%ADculo%207%C2%B0.&amp;text=El%20Departamento%20Administrativo%20del%20Servicio%20Civil%20%2DDASCD%2D%20crear%C3%A1%20una%20funcionalidad,la%20figura%20de%20horarios%20escalonados.</t>
  </si>
  <si>
    <t>https://www.funcionpublica.gov.co/eva/gestornormativo/norma.php?i=185306</t>
  </si>
  <si>
    <t xml:space="preserve">2022 Por el cual se adiciona la Sección 6 al Capítulo 6 del Título 1, Parte 2, Libro 2 del Decreto 1072 de 2015, Único Reglamentario del Sector Trabajo, y se reglamenta el artículo 17 de la Ley 2069 de 2020, y la Ley 2121 de 2021 y se regula el trabajo remoto" </t>
  </si>
  <si>
    <t xml:space="preserve"> https://www.funcionpublica.gov.co/eva/gestornormativo/norma.php?i=186048</t>
  </si>
  <si>
    <t xml:space="preserve">Por el cual se adiciona la Sección 7 al Capítulo 6 del Título 1 de la Parte 2 del libro 2 del Decreto 1072 de 2015, Único Reglamentario del Sector Trabajo, relacionado con la habilitación del trabajo en casa" </t>
  </si>
  <si>
    <t xml:space="preserve">CONPES D. C. </t>
  </si>
  <si>
    <t>https://www.alcaldiabogota.gov.co/sisjur/normas/Norma1.jsp?i=89494</t>
  </si>
  <si>
    <t xml:space="preserve">CONPES Distrital Política Pública Distrital de Gestión Integral de Talento Humano 2019-2030 </t>
  </si>
  <si>
    <t xml:space="preserve">Departamento Administrativo del Servicio Civil Distrital "Lineamientos para la consolidación de ambientes laborales diversos, amorosos y seguros en el sector público de Bogotá D.C." </t>
  </si>
  <si>
    <t>https://2019.serviciocivil.gov.co/transparencia/marco-legal/normatividad/directiva-001-de-2021</t>
  </si>
  <si>
    <t xml:space="preserve">Directiva </t>
  </si>
  <si>
    <t xml:space="preserve">Circular Externa  </t>
  </si>
  <si>
    <t>DASCD Acciones afirmativas para vinculación de jóvenes al sector público distrital</t>
  </si>
  <si>
    <t xml:space="preserve"> https://serviciocivil.gov.co/transparencia/marco-legal/lineamientos/circular-externa-15-0</t>
  </si>
  <si>
    <t xml:space="preserve">Resolucion </t>
  </si>
  <si>
    <t>Lineamientos generales de comunicación contra la discriminación racial y étnica</t>
  </si>
  <si>
    <t>https://serviciocivil.gov.co/sites/default/files/comunicaciones/Circular-001-2023.pdf</t>
  </si>
  <si>
    <t>Prevención y atención del acoso laboral y sexual, violencia basada en género contra las mujeres y personas de los sectores sociales LGBTIQ+ en el ámbito laboral</t>
  </si>
  <si>
    <t>https://www.alcaldiabogota.gov.co/sisjur/normas/Norma1.jsp?i=139141</t>
  </si>
  <si>
    <t>026</t>
  </si>
  <si>
    <t>Secretaria general alcaldia mayor</t>
  </si>
  <si>
    <t>Ministerio de Trabajo</t>
  </si>
  <si>
    <t>005</t>
  </si>
  <si>
    <t>Lineamientos para promover la vinculación laboral y el despliegue de acciones afirmativas para la comunidades negras, afrodescendientes, raizales y palanqueras en las entidades y organismos del Distrito Capital</t>
  </si>
  <si>
    <t>https://serviciocivil.gov.co/sites/default/files/2023-05/Circular%20Conjunta%20005%20de%202023.pdf</t>
  </si>
  <si>
    <t>Por el cual se fijan los límites máximos salariales de los Gobernadores, Alcaldes y empleados públicos de las entidades territoriales y se dictan disposiciones en materia prestacional.</t>
  </si>
  <si>
    <t>Limites máximos salariales
Funcion Publica</t>
  </si>
  <si>
    <t>0293</t>
  </si>
  <si>
    <t>https://www.funcionpublica.gov.co/eva/gestornormativo/norma.php?i=234731</t>
  </si>
  <si>
    <t>https://www.alcaldiabogota.gov.co/sisjur/normas/Norma1.jsp?i=152666</t>
  </si>
  <si>
    <t>Artículo 1°. Derogar la Resolución número 555 de 2023 por medio de la cual se establece el uso obligatorio del tapabocas y se mantienen las medidas de autocuidado, expedida por esta cartera ministerial, por las razones expuestas en la parte motiva del presente acto administrativo</t>
  </si>
  <si>
    <t>Uso de tapabocas .Ministerio de Salud  Proteccion Social</t>
  </si>
  <si>
    <t>Circular Externa Colombia Compra Eficiente</t>
  </si>
  <si>
    <t>Ampliación del término para el cierre del contrato electrónico en SECOP II, establecido en la Circular Externa No. 002 de 2023.</t>
  </si>
  <si>
    <t>“Lineamientos para el cierre del contrato electrónico en SECOP II”</t>
  </si>
  <si>
    <t>se instó a las entidades estatales a cerrar a más tardar al 31 de julio de 2023 los contratos electrónicos que hayan cumplido las obligaciones post-contractuales, así como los contratos de prestación de servicios profesionales y de apoyo a la gestión[1], cuyo plazo de ejecución haya finalizado y no requieran de liquidación o no se encuentren obligaciones postcontractuales pendientes</t>
  </si>
  <si>
    <t>La Agencia amplía el plazo para que las entidades adelanten las actuaciones administrativas pertinentes hasta el 10 de noviembre de 2023.</t>
  </si>
  <si>
    <t>Lineamientos y pautas para adelantar el procedimiento de estructuración, evaluación y aprobación de los proyectos bajo el esquema de Asociación Público Privada (APP) de iniciativa pública y/o de iniciativa privada.</t>
  </si>
  <si>
    <t xml:space="preserve">El citado instrumento incluye Circulares y Directivas expedidas por la Secretaría Jurídica Distrital en materia de contratación durante la vigencia 2016-2019, y referentes jurisprudenciales y doctrinales con el fin de coadyuvar a la adecuada gestión contractual de las entidades y organismos del D.C. </t>
  </si>
  <si>
    <t xml:space="preserve">Lineamientos sobre el deber de remitir información a la Agencia Nacional de Contratación Pública −Colombia Compra Eficiente− del cumplimiento y
resultados de la adopción de las medidas del artículo 33 de la Ley 2069 de 2020. </t>
  </si>
  <si>
    <t>La Ley 2069 de 2020 “Por medio de la cual se impulsa el emprendimiento en Colombia”, a través de su artículo 33, modificó el artículo 12 de la Ley 590 del 2000, adoptando medidas dirigidas a promover el acceso de las MIPYMES al mercado de Compras Públicas.</t>
  </si>
  <si>
    <t>OBSERVACIÓN</t>
  </si>
  <si>
    <t>DEROGADO POR EL ACUERDO 1 DEL 29-02-2024 EXPEDIDO POR EL AGN</t>
  </si>
  <si>
    <t>ACUERDO</t>
  </si>
  <si>
    <t>Por el cual se establece el Acuerdo Único de la Función Archivística, se definen los criterios técnicos y
jurídicos para su implementación en el Estado Colombiano y se fijan otras disposiciones.</t>
  </si>
  <si>
    <t>Criterios tecnicos para la adminsitracion de archivos, contempla espacios para despositos, y procesos de la gestion documental</t>
  </si>
  <si>
    <t>NUEVO</t>
  </si>
  <si>
    <t xml:space="preserve">"Por medio de la cual se desarrolla el art. 325 de la Constitución Polìtica y se expide el régimen especial de la region Metropolitana Bogotá- Cundinamarca" </t>
  </si>
  <si>
    <t>El Congreso de la República expidió la Ley Orgánica 2199 del 8 de febrero de 2022, que tiene por objeto adoptar, definir y reglamentar el funcionamiento de la Región Metropolitana Bogotá – Cundinamarca, “En el marco de la autonomía reconocida a sus integrantes por la Constitución Política”.</t>
  </si>
  <si>
    <t>Por la cual se dictan disposiciones en materia de promoción y protección del derecho a la participación democrática.</t>
  </si>
  <si>
    <t>Título IV, Capítulo 1; de la Rendición de Cuentas</t>
  </si>
  <si>
    <t>Rendición de Cuentas Rendición de cuentas de la Rama Ejecutiva</t>
  </si>
  <si>
    <t>Por la cual se garantiza a las personas ciegas y con baja visión, el acceso a la información, a las comunicaciones, al conocimiento y a las tecnologías de la información y de las comunicaciones.</t>
  </si>
  <si>
    <t xml:space="preserve">
Art. 9 
Art. 12</t>
  </si>
  <si>
    <t>Art 9 "Todas las páginas web de las entidades públicas o de los particulares que presten funciones públicas deberán cumplir con las normas técnicas y directrices de accesibilidad y usabilidad que dicte el Ministerio de Tecnologías de la Información y las Comunicaciones."
Art. 12 "LIMITACIONES Y EXCEPCIONES A LOS DERECHOS DE AUTOR. Para garantizar la autonomía y la independencia de las personas ciegas y con baja visión en el ejercicio de sus derechos a la información, las comunicaciones y el conocimiento, las obras literarias, científicas, artísticas, audiovisuales, producidas en cualquier formato, medio o procedimiento, podrán ser reproducidas, distribuidas, comunicadas, traducidas, adaptadas, arregladas o transformadas en braille y en los demás modos, medios y formatos de comunicación accesibles que elijan las personas ciegas y con baja visión, sin autorización de sus autores ni pago de los Derechos de Autor, siempre y cuando la reproducción, distribución, comunicación, traducción, adaptación, transformación o el arreglo, sean hechos sin fines de lucro y cumpliendo la obligación de mencionar el nombre del autor y el título de las obras así utilizadas. No se aplicará la exención de pago de los Derechos de Autor, en la reproducción y distribución de obras que se hubieren editado originalmente en sistemas especiales para personas ciegas y con baja visión y que se hallen comercialmente disponibles."</t>
  </si>
  <si>
    <t>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t>
  </si>
  <si>
    <t xml:space="preserve">Art 10 </t>
  </si>
  <si>
    <t>El artículo 2° de la Ley 44 de 1993 que modifica el artículo 29 de la Ley 23 de 1982, quedará así:
"Artículo 2°. Los derechos consagrados a favor de los artistas intérpretes o ejecutantes, los productores de fonogramas y los organismos de radiodifusión tendrán la siguiente duración:
Cuando el titular sea persona natural, la protección se dispensará durante su vida y ochenta años más a partir de su muerte.
Cuando el titular sea persona jurídica, el plazo de protección será de 70 años contados a partir:
Del final del año calendario de la primera publicación autorizada de la interpretación, ejecución o del fonograma. A falta de tal publicación autorizada dentro de los 50 años contados a partir de la realización de la interpretación, ejecución, o del fonograma, el plazo será de 70 años a partir del final del año calendario en que se realizó la interpretación o ejecución o el fonograma.
Del final del año calendario en que se haya realizado la primera emisión de su radiodifusión".</t>
  </si>
  <si>
    <t xml:space="preserve">Actos de Corrupción y manejo de información al ciudadano. Reglamentada por el Decreto Nacional 734 de 2012, Reglamentada parcialmente por el Decreto Nacional 4632 de 2011 </t>
  </si>
  <si>
    <t>Por la cual se organiza la red nacional de bibliotecas públicas y se dictan otras disposiciones.</t>
  </si>
  <si>
    <t>Esta ley tiene por objeto definir la política de la Red Nacional de Bibliotecas Públicas, regular su funcionamiento y establecer los instrumentos para su desarrollo integral y sostenible. Se aplica a las instituciones, entidades, procesos y recursos relativos a la Red Nacional de Bibliotecas Públicas coordinada por el Ministerio de Cultura-Biblioteca Nacional de Colombia.</t>
  </si>
  <si>
    <t>Por medio de la cual se dictan normas sobre democratización y fomento del libro colombiano</t>
  </si>
  <si>
    <t xml:space="preserve">Capitulo I, Capitulo II y Articulo 14 </t>
  </si>
  <si>
    <t>"Declárase la Feria Internacional del Libro de Santafé de Bogotá, D.C., como evento cultural de carácter e interés nacional  El Gobierno Nacional a través del Ministerio de Educación Nacional, del Instituto Colombiano de Cultura -Colcultura-, del Ministerio de Comercio Exterior* y de otras entidades públicas directa o indirectamente vinculadas al desarrollo cultural y científico del país, de acuerdo con la ley, prestarán su apoyo y colaboración a la Cámara Colombiana del Libro para la realización de dicho evento. También el Gobierno Nacional podrá declarar como de igual carácter e interés otras ferias del libro que se organicen en las entidades territoriales de manera periódica, técnica y que demuestren tener acogida nacional. Para este efecto el Ministerio de Educación Nacional a través del Instituto Colombiano de Cultura -Colcultura-, regulará la forma, requisitos y procedimientos para la declaratoria, y, en tal caso, la feria así declarada gozará de las prerrogativas que se otorgan en este artículo."</t>
  </si>
  <si>
    <t>Por la cual se modifica y adiciona la Ley 23 de 1982 y se modifica la Ley 29 de 1944.</t>
  </si>
  <si>
    <t>Disposiciones especiales, del Registro Nacional del Derecho de Autor, de las sociedades de gestión colectiva de derechos de autor y derechos conexos y de las sanciones.</t>
  </si>
  <si>
    <t xml:space="preserve">Sobre derechos de autor. </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</si>
  <si>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fonogramas y a los organismos de radiodifusión, en sus derechos conexos a los del auto</t>
  </si>
  <si>
    <t>Establece disposiciones sobre transparencia y acceso a la información pública, Gestión de riesgos de corrupción y medidas anticorrupción y La promoción de la integridad y de la ética pública</t>
  </si>
  <si>
    <t xml:space="preserve">todos </t>
  </si>
  <si>
    <t xml:space="preserve"> 
Dicta normas para simplificar, suprimir y reformar trámites, procesos y procedimientos innecesarios existentes en la administración pública.</t>
  </si>
  <si>
    <t xml:space="preserve">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 </t>
  </si>
  <si>
    <t> El presente capítulo 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 </t>
  </si>
  <si>
    <t>Por medio del cual se expide el Decreto Único Reglamentario del Sector Cultura</t>
  </si>
  <si>
    <t>PARTE VIII
PATRIMONIO BIBLIOGRÁFICO, HEMEROGRÁFICO, DOCUMENTAL Y ARCHIVÍSTICO
TÍTULO I
PATRIMONIO BIBLIOGRÁFICO</t>
  </si>
  <si>
    <t>El presente decreto establece los lineamientos para el depósito legal en la Biblioteca Nacional y la obligación de la Cámara Colombiana del Libro. La Cámara Colombiana del Libro como responsable de llevar el Número Internacional Normalizado para Libros o ISBN en Colombia</t>
  </si>
  <si>
    <t>Decreto ùnico Reglamentario</t>
  </si>
  <si>
    <t>Por medio del cual se expide el Decreto Único Reglamentario del Sector Administrativo de Planeación Nacional</t>
  </si>
  <si>
    <t>Se expide el Decreto Único Reglamentario del Sector Administrativo de Planeación Nacional Decreto 1082 de 2015, con el objetivo de compilar la normatividad expedida por el Gobierno Nacional en ejercicio de las facultades reglamentarias conferidas por el numeral 11 del artículo 189 de la Constitución Política, para la cumplida ejecución de las leyes del Sector Administrativo de Planeación Nacional. El presente decreto aplica a las entidades del Sector Administrativo de Planeación Nacional y rige en todo el territorio nacional.</t>
  </si>
  <si>
    <t>Por la cual se reglamenta parcialmente la Ley 1712 de 2014 y se dictan otras disposiciones. (compliado por el Decreto 1081 de 2015)</t>
  </si>
  <si>
    <t>Por medio del cual se expide el Decreto Único Reglamentario del Sector Administrativo del Interior                                                            Título 1
Entidades Adscritas
Capítulo 3
Inscripción de Soporte Lógico (Software) en el registro Nacional del Derecho de Autor</t>
  </si>
  <si>
    <t>Art. 1.2.1.3
Art. 2.6.1.3.1
Art. 2.6.1.3.4 
Art. 2.6.1.4.30.
Art.2.6.1.4.31
Art. 2.6.1.4.32.</t>
  </si>
  <si>
    <t>(,,,)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t>
  </si>
  <si>
    <t xml:space="preserve">     Decreto</t>
  </si>
  <si>
    <t xml:space="preserve">Por el cual se reglamenta parcialmente la Ley 1581 de 2012 </t>
  </si>
  <si>
    <t>tiene por objeto "(...)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 </t>
  </si>
  <si>
    <t>Por el cual se reglamenta el sistema de compras y contratación pública. (Art. 11)</t>
  </si>
  <si>
    <t> Las Entidades Estatales deben procurar el logro de los objetivos del sistema de compras y contratación pública definidos por Colombia Compra Eficiente.</t>
  </si>
  <si>
    <t xml:space="preserve">Por el cual se reasigna una función del Instituto Colombiano para la Evaluación de la Educación (ICFES) al Ministerio de Cultura. </t>
  </si>
  <si>
    <t>Que con el fin de hacer coherente la organización y funcionamiento de las entidades del Estado, se requiere reasignar la función relacionada con llevar el registro del Número Internacional Normalizado para Publicaciones Seriadas (ISSN), que hoy es desarrollada por el Instituto Colombiano para la Evaluación de la Educación (ICFES) al Ministerio de Cultura. </t>
  </si>
  <si>
    <t>Por medio de la cual se reglamenta parcialmente la Ley 1474 de 2011 en lo que se refiere a la Comisión Nacional para la Moralización y la Comisión Nacional Ciudadana para la Lucha contra la Corrupción y se dictan otras disposiciones.</t>
  </si>
  <si>
    <t>Busca prevenir la corrupción, propugna por la participación de la sociedad en la prevención y lucha contra la corrupción, consagra la cooperación entre los órganos públicos y los encargados de investigar y enjuiciar y  coadyuva por la cooperación entre los organismos nacionales y el sector privado;</t>
  </si>
  <si>
    <t>Por el cual se establecen lineamientos para preservar y fortalecer la transparencia y para la prevención de la corrupción en las Entidades y Organismos del Distrito Capital.</t>
  </si>
  <si>
    <t>Por el cual se reglamenta la elaboración de impresos y publicaciones de las entidades y organismos de la Administración Distrital.</t>
  </si>
  <si>
    <t>Adoptar medidas que permitan potenciar y maximizar la capacidad de producción con que cuenta la Imprenta Distrital, generando un ahorro significativo en el presupuesto asignado a las entidades distritales, para la elaboración de sus trabajos impresos y publicaciones oficiales.</t>
  </si>
  <si>
    <t>Por el cual modifica el artículo primero del Decreto Distrital 054 de 2008, por el cual se reglamenta la elaboración de impresos y publicaciones de las entidades y organismos de la Administración Distrital</t>
  </si>
  <si>
    <t>Todas las entidades, organismos y órganos de control del Distrito Capital, deberán realizar sus trabajos de impresiones y publicaciones oficiales a través de la Subdirección de Imprenta Distrital.</t>
  </si>
  <si>
    <t>Por el cual se promulga el "Tratado de la OMPI, Organización Mundial de la Propiedad Intelectual, sobre Derechos de Autor (WCT)", adoptado en Ginebra, el veinte (20) de diciembre de mil novecientos noventa y seis (1996)</t>
  </si>
  <si>
    <t xml:space="preserve">Art 8 </t>
  </si>
  <si>
    <t>Derecho de comunicación al público "...   los autores de obras literarias y artísticas gozarán del derecho exclusivo de autorizar cualquier comunicación al público de sus obras por medios alámbricos o inalámbricos, comprendida la puesta a disposición del público de sus obras, de tal forma que los miembros del público puedan acceder a estas obras desde el lugar y en el momento que cada uno de ellos elija..."</t>
  </si>
  <si>
    <t>Por el cual se reglamenta el Registro Nacional del Derecho de Autor y se regula el Depósito Legal</t>
  </si>
  <si>
    <t>Capitulo III 
https://www.alcaldiabogota.gov.co/sisjur/normas/Norma1.jsp?i=10576</t>
  </si>
  <si>
    <t xml:space="preserve">Deposito Legal </t>
  </si>
  <si>
    <t xml:space="preserve"> Decreto </t>
  </si>
  <si>
    <t>Por el cual se reglamenta la inscripción de soporte lógico (software) en el Registro Nacional del Derecho de Autor.</t>
  </si>
  <si>
    <t>De conformidad con lo previsto en la ley 23 de 1982 sobre derechos de autor, el soporte lógico (software) se considera como una creación propia del dominiio literario. Comprende uno o varios de los siguentes elementos: el programa de computador, la descripción de programa y el material auxiliar.</t>
  </si>
  <si>
    <t xml:space="preserve">Por medio del cual se  dictan los lineamientos  para el uso de la marca ciudad "Bogota"  y se dictan otras disposiciones </t>
  </si>
  <si>
    <t>Todos
link: https://www.bogotajuridica.gov.co/sisjur/normas/Norma1.jsp?i=88356&amp;dt=S</t>
  </si>
  <si>
    <t xml:space="preserve">Lineamientos y uso de la marca  de la ciudad "Bogotá" para  la identidad visual de la Administración Distrital  </t>
  </si>
  <si>
    <t>Por el cual se dictan disposiciones generales para la implementación del Sistema Distrital de Información - SDI, se organiza la Comisión Distrital de Sistemas, y se dictan otras disposiciones</t>
  </si>
  <si>
    <t xml:space="preserve">Art 3  y 6 </t>
  </si>
  <si>
    <t>"El  Sistema Distrital de Información inicialmente consolidará y procesará la información relativa a los aspectos administrativos y misionales... El contenido del sistema se ampliará de acuerdo con las políticas que se establezcan al respecto y con base en los requerimientos presentados por la ciudadanía y las necesidades detectadas por la Comisión Distrital de Sistemas."
"...Promover el uso y aprovechamiento de la informática y de las comunicaciones en la Administración Distrital, como herramienta para la competitividad y la eficiencia en la prestación de los servicios a su cargo. Velar por el mejoramiento en la relación costo beneficio de los proyectos informáticos y de comunicaciones en el Distrito Capital.
Promover la modernización de la tecnología informática y de comunicaciones de la Administración Distrital para la provisión de servicios más ágiles y transparentes. Promover la colaboración entre las entidades Distritales para compartir recursos y servicios de tecnología informática y de comunicaciones. "</t>
  </si>
  <si>
    <t>Directrices sobre Gobierno Abierto de Bogotá</t>
  </si>
  <si>
    <t>Esta Directiva, menciona lo referente a  los Principios del Gobierno Abierto de Bogotá, Esquema de gobernanza para la Coordinación General de Gobierno Abierto de Bogotá, Senda de la integridad: Estrategias para la transparencia y la gerencia abierta, Democracia directa: Estrategias para la participación y la colaboración ciudadana, Inteligencia colectiva: Estrategias para la ideación, co-creación e innovación, Responsabilidades estratégicas y Transformación digital</t>
  </si>
  <si>
    <t>Comunicación estratégica posesión y publicación paginas web Distrital - Empalme Equipo Comunicaciones</t>
  </si>
  <si>
    <t xml:space="preserve">La Secretaría General de la Alcaldía Mayor de Bogotá, D.C. a través de la Subdirección de Informática y Sistemas y la Dirección Distrital de Desarrollo Institucional, continúan con los propósitos de afianzar el flujo de información de las Entidades y Organismos Distritales con el equipo de profesionales en comunicaciones designado por el nuevo gobierno.
Por lo anterior solicitamos celeridad en la socialización respecto a lo siguiente:
1. El 1 de Enero de 2016 se debe redireccionar la página principal de cada una de las Entidades a la siguiente URL: http://www.bogota.gov.co/posesion-alcalde
De igual manera es importante tener en cuenta que únicamente debe ser la página de homepage o de inicio la que le apunte al landing, dejando las otras secciones de libre acceso a la información; posterior a la culminación del evento favor restablecer a su estado inicial.
2. Insertar en el template principal del site, la nueva versión de la barra distrital.
Instrucciones en: http://www.bogota.gov.co/barra-distrital, a partir del 1 de Enero de 2016.
3. Con el fin de garantizar y estandarizar la información se solicita enviar antes la 1:00 PM del 31 de Diciembre de 2015 todo lo relacionado a usuarios y contraseñas de administradores para redes sociales twiter, Facebook, flickr youtube a facostav@alcaldiabogota.gov.co.                                                                                                                
Contamos con su valiosa colaboración y puntualidad al envío de los requerimientos. Ante cualquier inquietud comunicarse con el Ingeniero Fabián Acosta Vizcaya, al teléfono 3813000 ext.1163.
</t>
  </si>
  <si>
    <t>Circular Externa Superintendencia de Industria y Comercio</t>
  </si>
  <si>
    <t>Para: responsables y encargados del tratamiento de datos personales de: superintendencia de industria y comercio asunto: recolección y tratamiento de datos para dar cumplimiento a protocolos de bioseguridad para mitigar, controlar y realizar el adecuado manejo del riesgo de la pandemia por el covid-19</t>
  </si>
  <si>
    <t>La implementación de lo ordenado en esta circular tiene que ver con el cumplimiento en la regulación en el tratamiento de datos personales, la recolección de los mismos, la información del por qué se están recolectando, su seguridad y confidencialidad, la política de tratamiento de la información y su limitación temporal en el uso de los datos, entre otros.</t>
  </si>
  <si>
    <t xml:space="preserve">Por la cual se adopta el Esquema de Publicación de Información de la Secretaría General de la Alcaldía Mayor de Bogotá, D.C.
</t>
  </si>
  <si>
    <t xml:space="preserve">Por la cual se adopta el Esquema de Publicación de Información de la Secretaría General de la Alcaldía Mayor de Bogotá, D.C. Secretaría General, Alcaldía Mayor de Bogotá
</t>
  </si>
  <si>
    <t>Manual de uso de Marca
Alcaldia Mayor de Bogotá</t>
  </si>
  <si>
    <t xml:space="preserve">Manual de uso de Marca Alcaldia Mayor de Bogotá
</t>
  </si>
  <si>
    <t>Guía de Lenguaje Claro e Incluyente del Distrito Capital_Secretaría General_Alcaldía Mayor de Bogotá</t>
  </si>
  <si>
    <t xml:space="preserve">Esta Guía de lenguaje claro e incluyente del Distrito Capital está orientada a brindar recomendaciones a los servidores públicos para que las comunicaciones, información sobre el quehacer de la entidad y los servicios, trámites y programas de la Administración; así como las respuestas a las solicitudes de los ciudadanos, a las áreas de la misma entidad y a otras entidades, sean entregadas en un lenguaje claro, más sencillo y comprensible, es decir, en lenguaje ciudadano.
</t>
  </si>
  <si>
    <t>0500 de 2021
MINISTERIO DE
TECNOLOGÍAS DE LA
INFORMACIÓN Y LAS
COMUNICACIONES</t>
  </si>
  <si>
    <t xml:space="preserve">Por la cual se establece los lineamientos y estándares para la estrategia de seguridad digital y se adopta el modelo de seguridad y privacidad como habilitador de la política de gobierno digita
</t>
  </si>
  <si>
    <t>1519 de 2021
MINISTERIO DE
TECNOLOGÍAS DE LA
INFORMACIÓN Y LAS
COMUNICACIONES</t>
  </si>
  <si>
    <t>Por la cual se definen los estámdares y directrices para publicar la información señalada en la Ley 1712 de 2014 y se definen los requisitos materia de acceso a la informacion pública, accesibilidad web, seguridad digitaal y datos abiertos</t>
  </si>
  <si>
    <t>Criterios tecnicos para la administración de archivos, contempla espacios para depósitos, y procesos de la gestion documental</t>
  </si>
  <si>
    <t>Ley 80 de 1993</t>
  </si>
  <si>
    <t>Estatuto General de Contratación de la Administración PÚBLICA</t>
  </si>
  <si>
    <t>Por la cual se actualiza la Política de prevención del Daño Antijurídico.</t>
  </si>
  <si>
    <t>Atendiendo lo estipulado en el Decreto 1716 de 2009 compilado por el Decreto 1069 de 2015</t>
  </si>
  <si>
    <t xml:space="preserve">Decreto distrital </t>
  </si>
  <si>
    <t>LINEAMIENTOS PARA EL USO DE DOCUMENTOS ELECTRÓNICOS EN AMBIENTES DE TRABAJO EN CASA POR LA CONTIGENCIA GENERADA POR LA EMERGENCIA SANITARIA COVID-19</t>
  </si>
  <si>
    <t>Circular Conjunta</t>
  </si>
  <si>
    <t>Por medio de la cual se modifica el artículo 1 de la Ley 1335 de 2009 y se dictan otras disposiciones</t>
  </si>
  <si>
    <t>Por medio de la cual se adoptan medidas de prevención, protección y atención del acoso sexual en el ámbito laboral y en las instituciones de educación superior en Colombia y se dictan otras disposiciones. disposiciones</t>
  </si>
  <si>
    <t>Prevención, identificación y atención del acoso laboral, acoso sexual y discriminación contra las personas de los sectores sociales LGBTIQ+ en el ámbito laboral</t>
  </si>
  <si>
    <t>Guía para la inclusión del enfoque de Género en el sistema de Gestión en Seguridad y Salud en el Trabajo para el sector público</t>
  </si>
  <si>
    <t>Por el cual se adiciona el capítulo 7 al Título 9 de la Parte 2 del Libro 2 del Decreto Único Reglamentario del Sector Trabajo 1072 de 2015</t>
  </si>
  <si>
    <t>Actualización de la capacitación virtual de carácter gratuito en el Sistema de Gestión en Seguridad y Salud en el Trabajo conforme a la resolución 4927 de 2016</t>
  </si>
  <si>
    <t>Por la cual se regula la práctica de evaluaciones médicas ocupacionales y se dictan otras disposiciones</t>
  </si>
  <si>
    <t>Por la cual se establecen los requisitos y el procedimiento para la expedición, renovación y cambios de la licencia de seguridad y salud en el trabajo</t>
  </si>
  <si>
    <t>Art. 15</t>
  </si>
  <si>
    <t>Numeral 1</t>
  </si>
  <si>
    <t>Toda la circular</t>
  </si>
  <si>
    <t>Art. 1, adiciona el artículo 2.2.9.7.1</t>
  </si>
  <si>
    <t>Art. 6, parágrafo 1 y 2</t>
  </si>
  <si>
    <t>Contribuir a garantizar los derechos a la salud de los habitantes del territorio nacional, especialmente la de los menores de 18 años de edad y la población no fumadora, regulando el consumo, venta, publicidad y promoción de los cigarrillos, productos de tabaco, sus derivados, sucedáneos o imitadores y los dispositivos necesarios para su funcionamiento; entre los que se encuentran los Sistemas Electrónicos de Administración de Nicotina (SEAN), y Sistemas Similares Sin Nicotina (SSSN), los Productos de Tabaco Calentado (PTC) y Productos de Nicotina Oral (PNO), entre otros; así como la creación de programas de salud y educación tendientes a contribuir a la disminución de su consumo, abandono de la dependencia del tabaco y nicotina, sucedáneos o imitadores y se establecen las sanciones correspondientes a quienes contravengan las disposiciones de esta ley</t>
  </si>
  <si>
    <t>Se establece como derecho de los consumidores a acceder a programas y proyectos en la prevención y en la cesación del consumo de cigarrillos, productos de tabaco, sus derivados, sucedáneos o imitadores. Alineados a las directrices del Ministerio de Salud y Protección Social.</t>
  </si>
  <si>
    <t>Todas las medidas de control establecidos en la Ley 1335 de 2009 serán aplicables a los productos de tabaco, sus derivados, sucedáneos o imitadores y los dispositivos necesarios para su funcionamiento; entre los que se encuentran los Sistemas Electrónicos de Administración de Nicotina (SEAN), y Sistemas Similares Sin Nicotina (SSSN), los Productos de Tabaco Calentado (PTC), y Productos de Nicotina Oral (PNO), entre otros.</t>
  </si>
  <si>
    <t>La presente ley tiene por objeto garantizar el derecho fundamental a la igualdad, no discriminación y una vida libre de violencias mediante la adopción de medidas de prevención, protección y atención a las víctimas de acoso sexual en el contexto laboral.  </t>
  </si>
  <si>
    <t>Para efectos de esta ley, se entenderá por acoso sexual todo acto de persecución, hostigamiento o asedio, de carácter o connotación sexual, lasciva o libidinosa, que se manifieste por relaciones de poder de orden vertical u horizontal, mediadas por la edad, el sexo, el género, orientación e identidad sexual, la posición laboral, social, o económica, que se dé una o varias veces en contra de otra persona en el contexto laboral y en las Instituciones de Educación Superior en Colombia: Universidades, Instituciones Universitarias, Escuelas Tecnológicas, Instituciones Tecnológicas e Instituciones Técnicas Profesionales, así como en el Servicio Nacional de Aprendizaje (SENA) y las Instituciones de Educación para el trabajo y el Desarrollo Humano (IETDH). </t>
  </si>
  <si>
    <t>Está regida por los principios establecidos en la Constitución Política y en la Ley 1257 de 2008, así como por los siguientes principios: pro persona y pro víctima, igualdad, justicia restaurativa, debido proceso, imparcialidad, celeridad y confidencialidad, prevención. justicia, equidad de género, libertad y dignidad. </t>
  </si>
  <si>
    <t>La presente Ley está regida de manera transversal por los enfoques de género, derechos humanos, interseccional, diferencial y de curso de vida, definidos en el artículo 4 del Decreto número 1710 de 2020.  </t>
  </si>
  <si>
    <t>Las víctimas de acoso sexual tienen derecho a la verdad, a ser tratada con dignidad, a la intimidad, confidencialidad, libertad de expresión, atención integral en salud, el acceso efectivo a la justicia, la reparación, la no repetición, la no revictimización, la no violencia institucional, a la protección frente a eventuales retaliaciones, a la no confrontación con su agresor, entre otros, acorde al marco constitucional, legal y jurisprudencial colombiano.  </t>
  </si>
  <si>
    <t>Las personas investigadas por presunto acoso sexual tendrán derecho al debido proceso, a la presunción de inocencia, a la imparcialidad de las autoridades competentes, a la información, a conocer los hechos de la queja o denuncia en un término procesal establecido, entre otros, acorde al marco constitucional, legal y jurisprudencial colombiano.  </t>
  </si>
  <si>
    <t xml:space="preserve">La presente ley es aplicable a todas las víctimas de acoso sexual, así como a las personas que cometen dichas conductas en el contexto laboral o en el contexto de: Instituciones Universitarias, Escuelas Tecnológicas, Instituciones Tecnológicas, Instituciones Técnicas Profesionales, así como en el Servicio Nacional de Aprendizaje (SENA) y las Instituciones de Educación para el Trabajo y el Desarrollo Humano (IETDH), o cuando la interacción entre las partes tiene origen en dicho contexto.  Se entenderá que hacen parte del contexto laboral, independientemente de la naturaleza de la vinculación, las interacciones que tengan los trabajadores, agentes, empleadores, contratistas de prestación de servicios, pasantes, practicantes y demás personas que participen en el contexto laboral. Se presumirá que la conducta fue cometida en el contexto laboral cuando se realice en:  a) El lugar de trabajo o donde se desarrolle la relación contractual en cualquiera de sus modalidades, inclusive en los espacios públicos y privados, físicos y digitales cuando son un espacio para desarrollar las obligaciones asignadas, incluyendo el trabajo en casa, el trabajo remoto y el teletrabajo;  b) Los lugares donde se cancela la remuneración fruto del trabajo o labor encomendada en cualquiera de las modalidades contractuales, donde se toma su descanso o donde come, o en los que utiliza instalaciones sanitarias o de aseo y en los vestuarios dentro del contexto laboral;  c) Los desplazamientos, viajes, eventos o actividades sociales o de formación relacionados con el trabajo o la labor encomendada en cualquiera de sus modalidades;  d) En el marco de las comunicaciones que estén relacionadas con el trabajo o la labor encomendada en cualquiera de sus modalidades, incluidas las realizadas de forma digital o en uso de otras tecnologías;  e) Los trayectos entre el domicilio y el lugar donde se desarrolla el trabajo o la labor encomendada en cualquiera de sus modalidades, cuando el acoso sexual sea cometido por una persona que haga parte del contexto laboral.  f) En el alojamiento proporcionado por el empleador, cuando el acoso sexual sea cometido por una persona que haga parte del contexto laboral.  En ningún caso, se entenderá que se debe acreditar algún tipo de relación laboral o contractual entre la víctima y la persona que cometa acoso sexual en el contexto laboral, como requisito para que los empleadores y las autoridades avoquen la competencia para investigar y dar cumplimiento a las disposiciones de la presente ley.  </t>
  </si>
  <si>
    <t xml:space="preserve">Las Administradoras de Riesgos Laborales realizarán actividades de fortalecimiento de la atención, protección, y prevención del acoso sexual en el contexto laboral.   Los lineamientos para cumplir con la presente responsabilidad se establecerán en el Plan Transversal para la eliminación del acoso sexual.  </t>
  </si>
  <si>
    <t xml:space="preserve">Los empleadores deberán prevenir, investigar y sancionar el acoso sexual en el contexto laboral, para lo cual deberán cumplir con las siguientes obligaciones:  1. Crear una política interna de prevención que se vea reflejada en el reglamento interno de trabajo, los contratos laborales, protocolos y rutas de atención contra el acoso sexual en el contexto laboral, la cual debe ser ampliamente difundida.  2. Garantizar los derechos de las víctimas, y establecer mecanismos para atender, prevenir y brindar garantías de no repetición frente al acoso sexual dentro de su ámbito de competencia.  3. Implementar las garantías de protección inmediata para evitar un daño irremediable dentro de su ámbito de competencia.  4. Informar a la víctima su facultad de acudir ante la Fiscalía General de la Nación.  5. Remitir de manera inmediata la queja y denuncia a la autoridad competente, a petición de la víctima respetando su derecho a la intimidad.  6. Abstenerse de realizar actos de censura que desconozcan la garantía de las víctimas de visibilizar públicamente los actos de acoso sexual y abstenerse de ejecutar actos de revictimización.  7. Publicar semestralmente el número de quejas tramitadas y sanciones impuestas, en los canales físicos y/o electrónicos que tenga disponibles. Estas quejas y sanciones deberán ser remitidas al Sistema Integrado de Información de Violencias de Género (Sivige) dentro de los últimos diez (10) días del respectivo semestre. Dicha publicación deberá ser anonimizada, para salvaguardar la intimidad, confidencialidad y debido proceso de las partes.  </t>
  </si>
  <si>
    <t xml:space="preserve">Los empleadores o contratantes deberán tomar las medidas conducentes para garantizar la continuidad de la víctima denunciante de acoso sexual en el contexto laboral.  La terminación unilateral del contrato de trabajo o la destitución de la víctima de acoso sexual que haya puesto los hechos en conocimiento del empleador o contratante en los términos descritos en los artículos 15 y 17 de la presente ley, carecerá de todo efecto cuando se profieran dentro de los seis (6) meses siguientes a la petición, queja o denuncia.   La garantía que trata este artículo no regirá para los despidos autorizados por el Ministerio de Trabajo conforme a las leyes, para las sanciones disciplinarias que imponga el Ministerio Público o las Salas Disciplinarias de los Consejos Superiores o Seccionales de la Judicatura, ni para las sanciones disciplinarias que se dicten como consecuencia de procesos iniciados antes de la queja o denuncia por acoso sexual.  Si posterior a los seis (6) meses la víctima es despedida y afirma en sede judicial haber sido despedida en razón a su queja de acoso sexual, corresponderá al empleador la carga de desvirtuar esta presunción.  Esta medida de protección se extenderá a quienes sirvan como testigos por estos hechos ante la autoridad administrativa o judicial competente que adelante el trámite de la queja o denuncia.  El despido efectuado en el trámite de un proceso por acoso sexual en el contexto laboral y/o dentro de los seis meses siguientes a la interposición de la queja se presume como retaliación, causal de despido injustificado y dará lugar a una multa entre 1 y 5000 salarios mínimos legales diarios vigentes. Esta multa será reglamentada dentro de los 6 meses siguientes por el Ministerio del Trabajo atendiendo a los criterios de razonabilidad de acuerdo al tamaño de la empresa.  </t>
  </si>
  <si>
    <t>Cualquier persona que tenga conocimiento del presunto acoso sexual en el contexto laboral podrá presentar una queja ante el empleador o contratante del sector Público o privado a través de cualquier mecanismo electrónico, físico o verbal en el que se establezcan las situaciones de tiempo, modo y lugar en que ocurrieron los hechos.  Los empleadores o contratantes, en cumplimiento del parágrafo del artículo 12 de la Ley 1257 de 2008, deberán tramitar las quejas sobre acoso sexual en el contexto laboral y adoptar las medidas necesarias para el restablecimiento de derechos de la víctima de conformidad con la presente ley en el ámbito de sus competencias.  </t>
  </si>
  <si>
    <t xml:space="preserve">Medidas preventivas y correctivas del acoso. Adiciónese un nuevo numeral al artículo 9° de la Ley 1010 de 2006, así:  10. Ante la ocurrencia de actos de presunto acoso sexual en el contexto laboral, sin importar el tipo de vinculación, el empleador o contratante del sector público o privado deberá implementar una campaña inmediata de acción colectiva orientada a la transformación del ambiente laboral en un espacio de igualdad y libre de violencias.  </t>
  </si>
  <si>
    <t>Se recuerdan cuales son las conductas de acoso laboral establecidas en la Ley 1010 de 2006.</t>
  </si>
  <si>
    <t>Se establecen los criterios, aspectos normativos, brindando lineamientos para diseñar o actualizar el SG-SST de las entidades públicas con la inclusión del enfoque diferencial de género.</t>
  </si>
  <si>
    <t>Artículo 2.2.9.7.1. Objeto. El presente capítulo tiene por objeto reglamentar el parágrafo del artículo 14 de la Ley 2365 de 2024, en lo relacionado con la multa a imponer por incurrir en despido efectuado en el trámite de un proceso por acoso sexual en el contexto laboral y/o dentro de los seis meses siguientes a la interposición de la queja, atendiendo a los criterios de razonabilidad de acuerdo con el tamaño de la empresa y a fin de garantizar la protección efectiva de la ciudadanía y promover un entorno laboral libre de violencias.</t>
  </si>
  <si>
    <t>Todos los oferentes aprobados y reconocidos por el Ministerio del Trabajo están facultados para realizar el curso virtual de actualización de veinte (20) horas en la normatividad relacionada con el Sistema de Gestión de Seguridad y Salud en el Trabajo.</t>
  </si>
  <si>
    <t>Se regula la práctica de evaluaciones médicas ocupacionales, asi como el manejo y contenido de las historias clínicas ocupacionales, con alcance a todos los trabajadores y trabajadoras del país, independientemente del sector económico, tipo de vinculación laboral o afiliación al sistema de Riesgos Laborales.</t>
  </si>
  <si>
    <t>Las licencias de seguridad y salud en el trabajo tienen una vigencia de diez (10) años y podrán ser renovadas por un término igual, siempre y cuando el titular cumpla con los requisitos dispuestos por la normatividad vigente. Las licencias vigentes al momento de proferirse esta norma, continuarán vigentes hasta la fecha de su vencimiento. Las personas jurídicas que tengan licencia en SST y tengan varias sedes físicas tendrán 12 meses para solicitar la licencia en cada una de las secretarias de salud correspondiente.</t>
  </si>
  <si>
    <t>toda la Resolución</t>
  </si>
  <si>
    <t>Circular externa</t>
  </si>
  <si>
    <t>Directrices descanso compensado - Semana Santa 2025, para miembros  del gabinete Distrital, Jefes de Oficina y asesores de control interno del Distrito</t>
  </si>
  <si>
    <t>Lineamientos para la actualización de los manuales específicos de funciones y competencias laborales de las entidades y organismos distritales</t>
  </si>
  <si>
    <t>Lineamientos planeación estratégica del talento humano 2025</t>
  </si>
  <si>
    <t xml:space="preserve">Cumplimiento acuerdo colectivo laboral de ámbito territorial 2024-2025 - item 10-lineamientos para el otorgamiento de un permiso remunerado hasta por tres 
(3) días hábiles, en el marco de la normatividad vigente, derivado del fallecimiento de animales de compañía o 
mascotas. </t>
  </si>
  <si>
    <t xml:space="preserve"> 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</si>
  <si>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Cumplimento de acciones afirmativas y cuotas establecidas en disposiciones normativas y reporte en SIDEAP</t>
  </si>
  <si>
    <t>Artículo 19</t>
  </si>
  <si>
    <t>1581</t>
  </si>
  <si>
    <t>2012</t>
  </si>
  <si>
    <t>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</si>
  <si>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1008</t>
  </si>
  <si>
    <t>2018</t>
  </si>
  <si>
    <t>Lineamientos generales de la  de la política de Gobierno Digital</t>
  </si>
  <si>
    <t>1377</t>
  </si>
  <si>
    <t>2013</t>
  </si>
  <si>
    <t>Por el cual se reglamenta parcialmente la Ley 1581 de 2012, Derogado Parcialmente por el Decreto 1081 de 2015.</t>
  </si>
  <si>
    <t>Decreto tiene como objeto reglamentar parcialmente la Ley 1581 de 2012, por la cual se dictan disposiciones generales para la protección de datos personales</t>
  </si>
  <si>
    <t>620</t>
  </si>
  <si>
    <t>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</si>
  <si>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</si>
  <si>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Reglamenta parcialmente los artículos 53, 54. 60, 61 y 64 de la Ley 1437 de 2011, los literales e, j y el parágrafo 2º del artículo 45 de la Ley 1753 de 2015, el numeral 3 del artículo 147 de la Ley 1955 de 2019. y el artículo 9 del Decreto 2106 de 2019, estableciendo los lineamientos generales en el uso y operación de los servicios ciudadanos digitales.</t>
  </si>
  <si>
    <t>1126</t>
  </si>
  <si>
    <t>2021</t>
  </si>
  <si>
    <t>La Resolución 1126 de 2021 del MinTIC aplica en el marco de la Política de Gobierno Digital. Exige garantizar la migración a IPv6, la interoperabilidad y la seguridad d servicios y redes. Además, monitorear y reportar el avance de dicha migración, asegurando el cumplimiento con los estándares nacionales de conectividad.</t>
  </si>
  <si>
    <t>500</t>
  </si>
  <si>
    <t>Por la cual se establecen los lineamientos y estándares para la estrategia de seguridad digital y se adopta el modelo de seguridad y privacidad como habilitador de la política de Gobierno Digital</t>
  </si>
  <si>
    <t>Establecer los lineamientos generales para la implementación del Modelo de Seguridad y Privacidad de la Información - MSPI, la guía de gestión de riesgos de seguridad de la Información y el procedimiento para la gestión de los incidentes de seguridad digital, y, establecer los lineamientos y estándares para la estrategia de seguridad digital.</t>
  </si>
  <si>
    <t>3995</t>
  </si>
  <si>
    <t>Política Nacional de Confianza y Seguridad Digital</t>
  </si>
  <si>
    <t xml:space="preserve">Establecer medidas para desarrollar la confianza digital a través de la mejora la seguridad digital de manera que Colombia sea una sociedad incluyente y competitiva en el futuro digital mediante el fortalecimiento de capacidades y la actualización del marco de gobernanza en seguridad digital, así como con la adopción de modelos con énfasis en nuevas tecnologías. </t>
  </si>
  <si>
    <t>NTC (Norma Técnica Colombiana)</t>
  </si>
  <si>
    <r>
      <t>Derogado el 29 de marzo de 2022, excepto el artículo 30 que tuvo vigencia hasta el 28 de diciembre de 2023, por el artículo 265 de la</t>
    </r>
    <r>
      <rPr>
        <b/>
        <sz val="10"/>
        <rFont val="Arial"/>
        <family val="2"/>
      </rPr>
      <t xml:space="preserve"> Ley 1952 de 2019.</t>
    </r>
  </si>
  <si>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</si>
  <si>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entraron a regir a partir del 30 de Junio de 2021, y el Artículo 7 de la Ley 2094 de 2021 entró a regir el 29 de diciembre del 2023, de acuerdo con el Artículo 73 de la Ley 2094 de 2021.</t>
  </si>
  <si>
    <t>POR MEDIO DE LA CUAL SE REFORMA LA LEY 1952 DE 2019 Y SE DICTAN OTRAS DISPOSICIONES</t>
  </si>
  <si>
    <t>Deróguese el artículo 248 de la Ley 1952 de 2019 y deróguese la referencia a las palabras y la consulta que está prevista en el numeral 1 del artículo 59 de la ley 1123 de 2007.
Los regímenes especiales en materia disciplinaria y las normas relacionadas con la Comisión de Ética del Congreso conservarán su vigencia.</t>
  </si>
  <si>
    <t>La Ley 1952 de 2019: Por medio de la cual se expide el código general disciplinario se derogan la ley 734 de 2002 y algunas disposiciones de la ley 1474 de 2011, relacionadas con el derecho disciplinario.
Por la cual se dictan normas orientadas a fortalecer los mecanismos de prevención, investigación y sanción de actos de corrupción y la efectividad del control de la gestión pública.</t>
  </si>
  <si>
    <t>Reglamentada parcialmente por el Decreto Nacional 863 de 2009
Por la cual se dictan normas tendientes a modernizar la organización y el funcionamiento de los municipios.</t>
  </si>
  <si>
    <t>Decreto -Ley</t>
  </si>
  <si>
    <t>“Por el cual se determina la organización y funcionamiento de la Auditoría General de la República.”</t>
  </si>
  <si>
    <t>ARTÍCULO 36.- Vigencias y derogatorias. El presente decreto rige a partir de la fecha de su publicación en el Diario Oficial y deroga las disposiciones que le sean contrarias en especial las contenidas en las leyes 42 y 106 de 1993.</t>
  </si>
  <si>
    <r>
      <rPr>
        <i/>
        <sz val="10"/>
        <rFont val="Arial"/>
        <family val="2"/>
      </rPr>
      <t>Artículo 186</t>
    </r>
    <r>
      <rPr>
        <sz val="10"/>
        <rFont val="Arial"/>
        <family val="2"/>
      </rPr>
      <t>. Control interno. Corresponde a los municipios y a las entidades descentralizadas, así como a las personerías y contralorías municipales a través de sus representantes legales, la adecuada organización e implementación de sistemas de control interno en la forma prevista por las normas legales correspondientes.</t>
    </r>
  </si>
  <si>
    <r>
      <rPr>
        <b/>
        <sz val="10"/>
        <color rgb="FF000000"/>
        <rFont val="Arial"/>
        <family val="2"/>
      </rPr>
      <t>Ver Decreto 1893 de 2021</t>
    </r>
    <r>
      <rPr>
        <sz val="10"/>
        <color indexed="8"/>
        <rFont val="Arial"/>
        <family val="2"/>
      </rPr>
      <t xml:space="preserve">
Por la cual se establecen normas para el ejercicio del Control Interno en las entidades y organismos del Estado y se dictan otras disposiciones</t>
    </r>
  </si>
  <si>
    <t>Derogado en lo pertinente por el Artículo 34 del Decreto 1142 de 1999. Derogado por el Artículo 36 del Decreto Ley 272 de 2000.
Sobre la organización del Control Fiscal, Financiero y los organismos que lo ejercen.</t>
  </si>
  <si>
    <r>
      <rPr>
        <b/>
        <sz val="10"/>
        <rFont val="Arial"/>
        <family val="2"/>
      </rPr>
      <t>Derogado por el art. 35, Decreto 221 de 2023</t>
    </r>
    <r>
      <rPr>
        <sz val="10"/>
        <rFont val="Arial"/>
      </rPr>
      <t xml:space="preserve">
Por medio del cual se reglamenta el Sistema de Gestión en e/Distrito Capital y se dictan otras disposiciones.</t>
    </r>
  </si>
  <si>
    <r>
      <rPr>
        <b/>
        <sz val="10"/>
        <color rgb="FF000000"/>
        <rFont val="Arial"/>
        <family val="2"/>
      </rPr>
      <t>Modificado por el Decreto 648 de 2017
Modificado por el Decreto 1499 de 2017</t>
    </r>
    <r>
      <rPr>
        <sz val="10"/>
        <color indexed="8"/>
        <rFont val="Arial"/>
        <family val="2"/>
      </rPr>
      <t xml:space="preserve">
Por medio del cual se expide el Decreto Unico reglamentario del Sector de Función Pública"..</t>
    </r>
  </si>
  <si>
    <r>
      <rPr>
        <b/>
        <sz val="10"/>
        <color rgb="FF000000"/>
        <rFont val="Arial"/>
        <family val="2"/>
      </rPr>
      <t>Derogado por el Decreto 1083 de 2015</t>
    </r>
    <r>
      <rPr>
        <sz val="10"/>
        <color indexed="8"/>
        <rFont val="Arial"/>
        <family val="2"/>
      </rPr>
      <t xml:space="preserve">
Por el cual se actualiza el Modelo Estándar de Control Interno -MECI</t>
    </r>
  </si>
  <si>
    <r>
      <rPr>
        <b/>
        <sz val="10"/>
        <color rgb="FF000000"/>
        <rFont val="Arial"/>
        <family val="2"/>
      </rPr>
      <t>Ver Decreto 1081 de 2015.</t>
    </r>
    <r>
      <rPr>
        <sz val="10"/>
        <color indexed="8"/>
        <rFont val="Arial"/>
        <family val="2"/>
      </rPr>
      <t xml:space="preserve">
Por el cual se dictan normas para suprimir o reformar regulaciones, procedimientos y trámites innecesarios existentes en la Administración Pública</t>
    </r>
  </si>
  <si>
    <r>
      <rPr>
        <b/>
        <sz val="10"/>
        <color rgb="FF000000"/>
        <rFont val="Arial"/>
        <family val="2"/>
      </rPr>
      <t>Derogado Parcialmente por el Decreto 1081 de 2015</t>
    </r>
    <r>
      <rPr>
        <sz val="10"/>
        <color indexed="8"/>
        <rFont val="Arial"/>
        <family val="2"/>
      </rPr>
      <t xml:space="preserve">
Por el cual se reglamentan los artículos 73 y 76 de la Ley 1474 de 2011.</t>
    </r>
  </si>
  <si>
    <r>
      <rPr>
        <b/>
        <sz val="10"/>
        <color rgb="FF000000"/>
        <rFont val="Arial"/>
        <family val="2"/>
      </rPr>
      <t xml:space="preserve"> Derogado por el Decreto 1083 de 2015</t>
    </r>
    <r>
      <rPr>
        <sz val="10"/>
        <color indexed="8"/>
        <rFont val="Arial"/>
        <family val="2"/>
      </rPr>
      <t xml:space="preserve">
Por el cual se establecen los lineamientos generales para la integración de la planeación y la gestión.</t>
    </r>
  </si>
  <si>
    <r>
      <rPr>
        <b/>
        <sz val="10"/>
        <color rgb="FF000000"/>
        <rFont val="Arial"/>
        <family val="2"/>
      </rPr>
      <t>Derogado por el Decreto 1083 de 2015</t>
    </r>
    <r>
      <rPr>
        <sz val="10"/>
        <color indexed="8"/>
        <rFont val="Arial"/>
        <family val="2"/>
      </rPr>
      <t xml:space="preserve">
Por la cual se reglamenta parcialmente la Ley 87 de 1993, en cuanto a los elementos técnicos y administrativos que fortalezcan el Sistema de Control Interno de las entidades y organismos del Estado</t>
    </r>
  </si>
  <si>
    <r>
      <rPr>
        <b/>
        <sz val="10"/>
        <color rgb="FF000000"/>
        <rFont val="Arial"/>
        <family val="2"/>
      </rPr>
      <t>Compilado por el Decreto 1069 de 2015</t>
    </r>
    <r>
      <rPr>
        <sz val="10"/>
        <color indexed="8"/>
        <rFont val="Arial"/>
        <family val="2"/>
      </rPr>
      <t xml:space="preserve">
Por el cual se reglamenta el artículo 13 de la Ley 1285 de 2009, el artículo 75 de la Ley 446 de 1998 y del Capítulo V de la Ley 640 de 2001.</t>
    </r>
  </si>
  <si>
    <r>
      <rPr>
        <b/>
        <sz val="10"/>
        <color rgb="FF000000"/>
        <rFont val="Arial"/>
        <family val="2"/>
      </rPr>
      <t>Compilado por el Decreto 1083 de 2015</t>
    </r>
    <r>
      <rPr>
        <sz val="10"/>
        <color indexed="8"/>
        <rFont val="Arial"/>
        <family val="2"/>
      </rPr>
      <t xml:space="preserve">
Por medio de la cual se adopta la actualización de la Norma Técnica de Calidad en la Gestión Pública</t>
    </r>
  </si>
  <si>
    <r>
      <rPr>
        <b/>
        <sz val="10"/>
        <color rgb="FF000000"/>
        <rFont val="Arial"/>
        <family val="2"/>
      </rPr>
      <t>Derogado por el Decreto 1083 de 2015</t>
    </r>
    <r>
      <rPr>
        <sz val="10"/>
        <color indexed="8"/>
        <rFont val="Arial"/>
        <family val="2"/>
      </rPr>
      <t xml:space="preserve">
por el cual se reglamenta parcialmente la Ley 909 de 2004 y el Decreto-ley 1567 de 1998.</t>
    </r>
  </si>
  <si>
    <r>
      <rPr>
        <b/>
        <sz val="10"/>
        <color rgb="FF000000"/>
        <rFont val="Arial"/>
        <family val="2"/>
      </rPr>
      <t>Derogado por el Decreto 1083 de 2015</t>
    </r>
    <r>
      <rPr>
        <sz val="10"/>
        <color indexed="8"/>
        <rFont val="Arial"/>
        <family val="2"/>
      </rPr>
      <t xml:space="preserve">
Por la cual se modifica parcialmente el Decreto 2145 de 1999</t>
    </r>
  </si>
  <si>
    <r>
      <rPr>
        <b/>
        <sz val="10"/>
        <color rgb="FF000000"/>
        <rFont val="Arial"/>
        <family val="2"/>
      </rPr>
      <t>Derogado por el Decreto 1083 de 2015</t>
    </r>
    <r>
      <rPr>
        <sz val="10"/>
        <color indexed="8"/>
        <rFont val="Arial"/>
        <family val="2"/>
      </rPr>
      <t xml:space="preserve">
Se dictan normas sobre el Sistema Nacional de Control Interno de las entidades y organismos de la administración pública del orden Nacional y Territorial y se dictan otras disposiciones</t>
    </r>
  </si>
  <si>
    <t>Mediante la cual se conforma y reglamenta El Comité Institucional de Coordinación de Control Interno del IDEP</t>
  </si>
  <si>
    <r>
      <rPr>
        <b/>
        <sz val="10"/>
        <rFont val="Arial"/>
        <family val="2"/>
      </rPr>
      <t xml:space="preserve"> Derogada por el art. 15 de la Resolución Reglamentaria 009 de 2019.</t>
    </r>
    <r>
      <rPr>
        <sz val="10"/>
        <rFont val="Arial"/>
        <family val="2"/>
      </rPr>
      <t xml:space="preserve">
“Por la cual se modifica parcialmente la Resolución Reglamentaria No. 011 del 28 de febrero de 2014.”</t>
    </r>
  </si>
  <si>
    <r>
      <rPr>
        <b/>
        <sz val="10"/>
        <color rgb="FF000000"/>
        <rFont val="Arial"/>
        <family val="2"/>
      </rPr>
      <t>Última actualización el 18 de junio de 2024</t>
    </r>
    <r>
      <rPr>
        <sz val="10"/>
        <color indexed="8"/>
        <rFont val="Arial"/>
        <family val="2"/>
      </rPr>
      <t xml:space="preserve">
“Por medio del cual se expide el Decreto Único Reglamentario del Sector</t>
    </r>
    <r>
      <rPr>
        <sz val="10"/>
        <color rgb="FF333333"/>
        <rFont val="Arial"/>
        <family val="2"/>
      </rPr>
      <t> Hacienda y Crédito Público</t>
    </r>
    <r>
      <rPr>
        <b/>
        <i/>
        <sz val="10"/>
        <color rgb="FF333333"/>
        <rFont val="Arial"/>
        <family val="2"/>
      </rPr>
      <t>”</t>
    </r>
  </si>
  <si>
    <r>
      <rPr>
        <b/>
        <sz val="10"/>
        <color rgb="FF000000"/>
        <rFont val="Arial"/>
        <family val="2"/>
      </rPr>
      <t>Derogado por el Decreto 1083 de 2015</t>
    </r>
    <r>
      <rPr>
        <sz val="10"/>
        <color indexed="8"/>
        <rFont val="Arial"/>
        <family val="2"/>
      </rPr>
      <t xml:space="preserve">
Por el cual se reglamenta parcialmente la Ley 87 de 1993 en cuanto a elementos técnicos y administrativos que fortalezcan el sistema de control interno de las entidades y organismos del Estado. </t>
    </r>
  </si>
  <si>
    <t xml:space="preserve">“Verificación, recomendaciones y resultados sobre el cumplimiento de las normas en materia de derecho de autor sobre Software”. En la mencionada circular se consagró: “La Dirección Nacional de
Derecho de Autor establecerá el procedimiento para el recibo, administración y custodia de esta información”.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 
</t>
  </si>
  <si>
    <r>
      <rPr>
        <b/>
        <sz val="11"/>
        <color rgb="FF000000"/>
        <rFont val="Arial"/>
        <family val="2"/>
      </rPr>
      <t xml:space="preserve">Modificada por el art. 4, Resolución Sec. General 284 de 2013 </t>
    </r>
    <r>
      <rPr>
        <sz val="11"/>
        <color rgb="FF000000"/>
        <rFont val="Arial"/>
        <family val="2"/>
      </rPr>
      <t xml:space="preserve"> 
"Por la cual se actualiza el Manual Distrital de Procesos y Procedimientos Disciplinarios para las entidades distritales a las que se aplica el Código Disciplinario Único"</t>
    </r>
  </si>
  <si>
    <r>
      <rPr>
        <b/>
        <sz val="11"/>
        <color rgb="FF000000"/>
        <rFont val="Arial"/>
        <family val="2"/>
      </rPr>
      <t xml:space="preserve">Modificada parcialmente por la Resolución de la Sec. General 114 de 2010
</t>
    </r>
    <r>
      <rPr>
        <sz val="11"/>
        <color rgb="FF000000"/>
        <rFont val="Arial"/>
        <family val="2"/>
      </rPr>
      <t xml:space="preserve">
"Por la cual se actualiza el Manual Distrital de Procesos y Procedimientos Disciplinarios para las entidades distritales, a las que se aplica el Código Disciplinario Único"</t>
    </r>
  </si>
  <si>
    <r>
      <rPr>
        <b/>
        <sz val="11"/>
        <color rgb="FF000000"/>
        <rFont val="Arial"/>
        <family val="2"/>
      </rPr>
      <t>Ver Decreto Distrital 139 de 2017, Ver Resolución 171 de 2022, Secretaría Jurídica Distrital.</t>
    </r>
    <r>
      <rPr>
        <sz val="11"/>
        <color rgb="FF000000"/>
        <rFont val="Arial"/>
        <family val="2"/>
      </rPr>
      <t xml:space="preserve">
"Por la cual se actualiza el “Manual Distrital de Procesos y Procedimientos Disciplinarios” para las entidades distritales a las que se aplica el Código Disciplinario Único"</t>
    </r>
  </si>
  <si>
    <t>Directiva Distrital Secretaría Jurídica</t>
  </si>
  <si>
    <t xml:space="preserve">Directriz para la aplicación de principios en la práctica de pruebas en los procesos disciplinarios, marzo 15 </t>
  </si>
  <si>
    <t>Directrices para la actualización del Sistema Distrital de Información Disciplinaria - SID -, marzo 15</t>
  </si>
  <si>
    <t>Directiva Distrital Secretaría General</t>
  </si>
  <si>
    <t>Directriz para la adecuada tipificación en los procesos disciplinarios de conductas violatorias del régimen de inhabilidades incompatibilidades y conflicto de intereses</t>
  </si>
  <si>
    <r>
      <rPr>
        <b/>
        <sz val="11"/>
        <rFont val="Arial"/>
        <family val="2"/>
      </rPr>
      <t xml:space="preserve">Derogado por el artículo 35 del Decreto 221 de 2023.
</t>
    </r>
    <r>
      <rPr>
        <sz val="11"/>
        <rFont val="Arial"/>
        <family val="2"/>
      </rPr>
      <t xml:space="preserve">
Por medio del cual se reglamenta el Sistema de Gestión en e/Distrito Capital y se dictan otras disposiciones.</t>
    </r>
  </si>
  <si>
    <t>Reformada por la Ley 2080 de 2021
Por la cual se expide el Código de Procedimiento Administrativo y de lo Contencioso Administrativo CPACA.</t>
  </si>
  <si>
    <r>
      <rPr>
        <b/>
        <sz val="10"/>
        <color rgb="FF000000"/>
        <rFont val="Arial"/>
        <family val="2"/>
      </rPr>
      <t xml:space="preserve">Ver art. 145, Ley 488 de 1998
</t>
    </r>
    <r>
      <rPr>
        <sz val="10"/>
        <color rgb="FF000000"/>
        <rFont val="Arial"/>
        <family val="2"/>
      </rPr>
      <t xml:space="preserve">
"Por el cual se expide el Estatuto Tributario de los impuestos administrados por la Dirección General de Impuesto Nacionales"</t>
    </r>
  </si>
  <si>
    <r>
      <rPr>
        <b/>
        <sz val="10"/>
        <color rgb="FF000000"/>
        <rFont val="Arial"/>
        <family val="2"/>
      </rPr>
      <t>CODIGO SUSTANTIVO DEL TRABAJO</t>
    </r>
    <r>
      <rPr>
        <sz val="10"/>
        <color rgb="FF000000"/>
        <rFont val="Arial"/>
        <family val="2"/>
      </rPr>
      <t xml:space="preserve">
Adoptado por el Decreto Ley 2663 del 5 de agosto de 1950 "Sobre Código Sustantivo del Trabajo", en virtud del Estado de Sitio promulgado por el Decreto Extraordinario No 3518 de 1949.</t>
    </r>
  </si>
  <si>
    <r>
      <rPr>
        <b/>
        <sz val="10"/>
        <color rgb="FF000000"/>
        <rFont val="Arial"/>
        <family val="2"/>
      </rPr>
      <t xml:space="preserve">Subrogado por el Acuerdo 18 de 2003
</t>
    </r>
    <r>
      <rPr>
        <sz val="10"/>
        <color rgb="FF000000"/>
        <rFont val="Arial"/>
        <family val="2"/>
      </rPr>
      <t xml:space="preserve">
"Por el cual se dictan algunas medidas en materia salarial para el Distrito Capital y se dictan otras disposiciones"  </t>
    </r>
  </si>
  <si>
    <r>
      <rPr>
        <b/>
        <sz val="10"/>
        <color rgb="FF000000"/>
        <rFont val="Arial"/>
        <family val="2"/>
      </rPr>
      <t>Modificado por el art. 1, Acuerdo Distrital 528 de 2013.</t>
    </r>
    <r>
      <rPr>
        <sz val="10"/>
        <color rgb="FF000000"/>
        <rFont val="Arial"/>
        <family val="2"/>
      </rPr>
      <t xml:space="preserve">
"Por el cual se modifica el Acuerdo 276 de 2007"</t>
    </r>
  </si>
  <si>
    <r>
      <rPr>
        <b/>
        <sz val="10"/>
        <color rgb="FF000000"/>
        <rFont val="Arial"/>
        <family val="2"/>
      </rPr>
      <t xml:space="preserve">
Modificado por el Acuerdo 336 de 2007
</t>
    </r>
    <r>
      <rPr>
        <sz val="10"/>
        <color rgb="FF000000"/>
        <rFont val="Arial"/>
        <family val="2"/>
      </rPr>
      <t xml:space="preserve">
"Por el cual se crea un Reconocimiento por permanencia en el Servicio Público para Empleados Públicos del Distrito Capital"</t>
    </r>
  </si>
  <si>
    <r>
      <rPr>
        <b/>
        <sz val="10"/>
        <color rgb="FF000000"/>
        <rFont val="Arial"/>
        <family val="2"/>
      </rPr>
      <t xml:space="preserve">Ver el art. 82, Decreto Nacional 1848 de 1969 , Ver la Ley 797 de 2003, Ver los Fallos del Consejo de Estado 3758 de 2005 y 1836 de 2011
</t>
    </r>
    <r>
      <rPr>
        <sz val="10"/>
        <color rgb="FF000000"/>
        <rFont val="Arial"/>
        <family val="2"/>
      </rPr>
      <t xml:space="preserve">
Por la cual se dictan algunas medidas en relación con las Cajas de Previsión y con las prestaciones sociales para el Sector Público</t>
    </r>
  </si>
  <si>
    <t>_SG SST
_Reincorporación al trabajo
_Reubicación del trabajador</t>
  </si>
  <si>
    <r>
      <rPr>
        <b/>
        <sz val="10"/>
        <color rgb="FF000000"/>
        <rFont val="Arial"/>
        <family val="2"/>
      </rPr>
      <t xml:space="preserve">Ver el art. 26, Acuerdo Distrital 79 de 2003, Acuerdo Distrital 376 de 2009, Decreto Nacional 3788 de 1986, Resolución del Min. Protección 1956 de 2008, Circular del Min. Protección 80 de 2008, Circular de la PGN 031 de 2010, Circular del Min. Protección 041 de 2011, Circular de la SIC 011 de 2012, Resolución 624 de 2025.  </t>
    </r>
    <r>
      <rPr>
        <sz val="10"/>
        <color rgb="FF000000"/>
        <rFont val="Arial"/>
        <family val="2"/>
      </rPr>
      <t xml:space="preserve">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r>
  </si>
  <si>
    <r>
      <rPr>
        <b/>
        <sz val="10"/>
        <color rgb="FF000000"/>
        <rFont val="Arial"/>
        <family val="2"/>
      </rPr>
      <t xml:space="preserve">Modificada por la Ley 1960 de 2019
</t>
    </r>
    <r>
      <rPr>
        <sz val="10"/>
        <color rgb="FF000000"/>
        <rFont val="Arial"/>
        <family val="2"/>
      </rPr>
      <t xml:space="preserve">
"Por la cual se expiden normas que regulan el empleo público, la carrera administrativa, gerencia pública y se dictan otras disposiciones"</t>
    </r>
  </si>
  <si>
    <r>
      <rPr>
        <b/>
        <sz val="10"/>
        <color rgb="FF000000"/>
        <rFont val="Arial"/>
        <family val="2"/>
      </rPr>
      <t xml:space="preserve">La ley 2354 de 2024 modifica el artículo 1 de la Ley 1335 de 2009
</t>
    </r>
    <r>
      <rPr>
        <sz val="10"/>
        <color rgb="FF000000"/>
        <rFont val="Arial"/>
        <family val="2"/>
      </rPr>
      <t xml:space="preserve">
SG SST
Prohibición del consumo de tabaco en áreas de la entidad incluyendo áreas de atención al público y salas de espera</t>
    </r>
  </si>
  <si>
    <t>Por el cual se fijan directrices para la integración de los planes institucionales y estratégicos al Plan de Acción por parte de las entidades del
Estado.</t>
  </si>
  <si>
    <t>"Por la cual se modifica parcialmenta la Resolución No. 04 del 5 de diciembre de 2002, expedida por el Consejo Directivo, a través de la cual se fija el régimen salarial de los empleados públicos del Instituto para la investigación educativa y el desarrollo pedagógico -IDEP"</t>
  </si>
  <si>
    <t>Derogado por la Ley 1952 de 2019
Código Disciplinario Único</t>
  </si>
  <si>
    <t>Derogado por la Ley 1952 de 2019</t>
  </si>
  <si>
    <r>
      <rPr>
        <b/>
        <sz val="10"/>
        <color rgb="FF000000"/>
        <rFont val="Arial"/>
        <family val="2"/>
      </rPr>
      <t>La Ley 1952 de 2019: Por medio de la cual se expide el código general disciplinario se derogan la ley 734 de 2002 y algunas disposiciones de la ley 1474 de 2011, relacionadas con el derecho disciplinario.</t>
    </r>
    <r>
      <rPr>
        <sz val="10"/>
        <color indexed="8"/>
        <rFont val="Arial"/>
        <family val="2"/>
      </rPr>
      <t xml:space="preserve">
Por la cual se dictan normas orientadas a fortalecer los mecanismos de prevención, investigación y sanción de actos de corrupción y la efectividad del control de la gestión pública.</t>
    </r>
  </si>
  <si>
    <r>
      <rPr>
        <b/>
        <sz val="10"/>
        <rFont val="Arial"/>
        <family val="2"/>
      </rPr>
      <t>Ver Decreto Nacional 4923 de 2011</t>
    </r>
    <r>
      <rPr>
        <sz val="10"/>
        <rFont val="Arial"/>
        <family val="2"/>
      </rPr>
      <t xml:space="preserve">
Por la cual se modifica la Ley 29 de 1990, se transforma a Colciencias en Departamento Administrativo, se fortalece el Sistema Nacional de Ciencia, Tecnología e Innovación en Colombia y se dictan otras disposiciones</t>
    </r>
  </si>
  <si>
    <t xml:space="preserve">Decreto Nacional </t>
  </si>
  <si>
    <t>Por el cual se garantiza la operación del Sistema General de Regalías.</t>
  </si>
  <si>
    <t>https://www.funcionpublica.gov.co/eva/gestornormativo/norma.php?i=45240</t>
  </si>
  <si>
    <t>CAPÍTULO. II Recursos provenientes del Fondo de Ciencia, Tecnología e Innovación. Artículo 29. Fondo de Ciencia, Tecnología e Innovación. El Fondo de Ciencia, Tecnología e Innovación tendrá como objeto incrementar la capacidad científica, tecnológica, de innovación y de competitividad de las regiones, mediante proyectos que contribuyan a la producción, uso, integración y apropiación del conocimiento en el aparato productivo y en la sociedad en general, incluidos proyectos relacionados con biotecnología y tecnologías de la información y las comunicaciones, contribuyendo al progreso social, al dinamismo económico, al crecimiento sostenible y una mayor prosperidad para toda la población.
Parágrafo. Para efectos de la distribución de que trata el inciso anterior, el Distrito Capital de Bogotá tendrá tratamiento de departamento, dada su condición constitucional de Distrito Capital y su régimen especial.</t>
  </si>
  <si>
    <t>Por la cual se conforma el Comité Asesor de Ciencia, Tecnología e Innovación del Instituto para la Investigación Educativa y el Desarrollo Pedagógico –IDEP-</t>
  </si>
  <si>
    <r>
      <rPr>
        <b/>
        <sz val="10"/>
        <rFont val="Arial"/>
        <family val="2"/>
      </rPr>
      <t>Derogó la Resolución No. 107 de 2020</t>
    </r>
    <r>
      <rPr>
        <sz val="10"/>
        <rFont val="Arial"/>
        <family val="2"/>
      </rPr>
      <t xml:space="preserve">
</t>
    </r>
  </si>
  <si>
    <r>
      <rPr>
        <b/>
        <sz val="10"/>
        <color rgb="FF000000"/>
        <rFont val="Arial"/>
        <family val="2"/>
      </rPr>
      <t>Derogado por el art. 5, Decreto Distrital 222 de 2023.</t>
    </r>
    <r>
      <rPr>
        <sz val="10"/>
        <color indexed="8"/>
        <rFont val="Arial"/>
        <family val="2"/>
      </rPr>
      <t xml:space="preserve">
Por el cual se reglamenta el Consejo de Gobierno Distrital y los Comités Sectoriales.</t>
    </r>
  </si>
  <si>
    <t>Por medio del cual se reglamenta el Consejo de Gobierno Distrital, se deroga el Decreto Distrital 505 de 2007 y se dictan otras disposiciones</t>
  </si>
  <si>
    <t xml:space="preserve">Artículo 1º. Objeto del Consejo de Gobierno Distrital. El Consejo de Gobierno Distrital, es la máxima instancia de toma de decisiones y articulación estratégica de la administración distrital.
Artículo 2º. Integrantes del Consejo de Gobierno Distrital.
Artículo 3º. Convocatoria del Consejo de Gobierno Distrital. 
Artículo 4º. Funciones del Consejo de Gobierno Distrital. 
Parágrafo. El Consejo de Gobierno Distrital dispondrá de cuatro (4) meses a partir de la entrada en vigencia del presente decreto, para adoptar su reglamento.
Artículo 6º(sic).  </t>
  </si>
  <si>
    <t xml:space="preserve">Todos
</t>
  </si>
  <si>
    <t>Todo
https://www.funcionpublica.gov.co/eva/gestornormativo/norma.php?i=204243</t>
  </si>
  <si>
    <t xml:space="preserve">Por medio del cual se adopta el Plan de Desarrollo Económico, Social, Ambiental y de Obras Públicas del Distrito Capital 2024-2027 “Bogotá Camina Segura”
</t>
  </si>
  <si>
    <t>Todo
https://www.alcaldiabogota.gov.co/sisjur/normas/Norma1.jsp?i=155699&amp;dt=S</t>
  </si>
  <si>
    <t>Artículo 1. Adopción del Plan. Se adopta el Plan Distrital de Desarrollo Económico, Social, Ambiental y de Obras Públicas, y el Plan Plurianual de Inversiones para Bogotá D.C., para el período 2024-2027: “Bogotá Camina Segura”, el cual constituye el marco de acción de las políticas, programas, estrategias y proyectos de la Administración Distrital.</t>
  </si>
  <si>
    <r>
      <rPr>
        <b/>
        <sz val="10"/>
        <color rgb="FF000000"/>
        <rFont val="Arial"/>
        <family val="2"/>
      </rPr>
      <t>Modificada por la Ley 2294 de 2023</t>
    </r>
    <r>
      <rPr>
        <sz val="10"/>
        <color indexed="8"/>
        <rFont val="Arial"/>
        <family val="2"/>
      </rPr>
      <t xml:space="preserve">
Por la cual se dictan normas orgánicas en materia de presupuesto, responsabilidad y transparencia fiscal y se dictan otras disposiciones.</t>
    </r>
  </si>
  <si>
    <r>
      <rPr>
        <b/>
        <sz val="10"/>
        <color rgb="FF000000"/>
        <rFont val="Arial"/>
        <family val="2"/>
      </rPr>
      <t>La Ley 1952 de 2019: Por medio de la cual se expide el código general disciplinario se derogan la ley 734 de 2002 y algunas disposiciones de la ley 1474 de 2011, relacionadas con el derecho disciplinario.</t>
    </r>
    <r>
      <rPr>
        <sz val="10"/>
        <color indexed="8"/>
        <rFont val="Arial"/>
        <family val="2"/>
      </rPr>
      <t xml:space="preserve">
Por la cual se dictan normas orientadas a fortalecer los mecanismos de prevención, investigación y sanción de actos de corrupción y la efectividad del control de la gestión pública</t>
    </r>
  </si>
  <si>
    <r>
      <rPr>
        <b/>
        <sz val="10"/>
        <color rgb="FF000000"/>
        <rFont val="Arial"/>
        <family val="2"/>
      </rPr>
      <t xml:space="preserve">Acuerdo derogado con la expedición del Acuerdo 1 de 2025&gt;
</t>
    </r>
    <r>
      <rPr>
        <sz val="10"/>
        <color indexed="8"/>
        <rFont val="Arial"/>
        <family val="2"/>
      </rPr>
      <t xml:space="preserve">
Por el cual se adopta el Reglamento Interno de la Comisión Intersectorial de Gestión y Desempeño</t>
    </r>
  </si>
  <si>
    <t>El Acuerdo 01 de 2025 del CESU actualiza el modelo de acreditación en alta calidad para la educación superior en Colombia, promoviendo estándares alineados con criterios internacionales.</t>
  </si>
  <si>
    <t>"Por el cual se actualiza el Modelo de Acreditación de alta Calidad"</t>
  </si>
  <si>
    <t>Estatuto orgánico de presupuesto</t>
  </si>
  <si>
    <r>
      <rPr>
        <b/>
        <sz val="10"/>
        <color rgb="FF000000"/>
        <rFont val="Arial"/>
        <family val="2"/>
      </rPr>
      <t>Derogado parcialmente por el Decreto 1081 de 2015</t>
    </r>
    <r>
      <rPr>
        <sz val="10"/>
        <color indexed="8"/>
        <rFont val="Arial"/>
        <family val="2"/>
      </rPr>
      <t xml:space="preserve">
Por la cual se reglamenta parcialmente la Ley 1712 de 2014 y se dictan otras disposiciones.</t>
    </r>
  </si>
  <si>
    <r>
      <rPr>
        <b/>
        <sz val="10"/>
        <color rgb="FF000000"/>
        <rFont val="Arial"/>
        <family val="2"/>
      </rPr>
      <t xml:space="preserve">Modificado por el Decreto Distrital 356 de 2022, que introdujo cambios en varios artículos del Decreto 192, pero no derogó su totalidad. 
</t>
    </r>
    <r>
      <rPr>
        <sz val="10"/>
        <color indexed="8"/>
        <rFont val="Arial"/>
        <family val="2"/>
      </rPr>
      <t xml:space="preserve">
Por medio del cual se reglamenta el Estatuto Orgánico del Presupuesto Distrital y se dictan otras disposiciones
</t>
    </r>
  </si>
  <si>
    <t>Decreto Único Reglamentario</t>
  </si>
  <si>
    <t>Resolución Contaduria General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</si>
</sst>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 _€_-;\-* #,##0.00\ _€_-;_-* &quot;-&quot;??\ _€_-;_-@_-"/>
    <numFmt numFmtId="166" formatCode="d\,\ m\,\ yyyy"/>
    <numFmt numFmtId="167" formatCode="d\,\ m"/>
    <numFmt numFmtId="168" formatCode="d\-m"/>
    <numFmt numFmtId="169" formatCode="_-* #,##0.00_-;\-* #,##0.00_-;_-* &quot;-&quot;??_-;_-@"/>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48"/>
      <name val="Calibri"/>
      <family val="2"/>
    </font>
    <font>
      <sz val="10"/>
      <name val="Arial"/>
      <family val="2"/>
    </font>
    <font>
      <sz val="11"/>
      <color indexed="10"/>
      <name val="Arial"/>
      <family val="2"/>
    </font>
    <font>
      <b/>
      <sz val="20"/>
      <name val="Arial"/>
      <family val="2"/>
    </font>
    <font>
      <b/>
      <sz val="11"/>
      <name val="Arial"/>
      <family val="2"/>
    </font>
    <font>
      <sz val="12"/>
      <name val="Arial"/>
      <family val="2"/>
    </font>
    <font>
      <b/>
      <sz val="14"/>
      <name val="Arial"/>
      <family val="2"/>
    </font>
    <font>
      <sz val="10"/>
      <color indexed="10"/>
      <name val="Arial"/>
      <family val="2"/>
    </font>
    <font>
      <b/>
      <sz val="15"/>
      <color indexed="10"/>
      <name val="Arial"/>
      <family val="2"/>
    </font>
    <font>
      <b/>
      <sz val="12"/>
      <color indexed="10"/>
      <name val="Arial"/>
      <family val="2"/>
    </font>
    <font>
      <sz val="9"/>
      <color indexed="10"/>
      <name val="Arial"/>
      <family val="2"/>
    </font>
    <font>
      <sz val="11"/>
      <name val="Arial"/>
      <family val="2"/>
    </font>
    <font>
      <sz val="12"/>
      <color indexed="10"/>
      <name val="Arial"/>
      <family val="2"/>
    </font>
    <font>
      <b/>
      <sz val="10"/>
      <name val="Arial"/>
      <family val="2"/>
    </font>
    <font>
      <sz val="10"/>
      <color indexed="8"/>
      <name val="Arial"/>
      <family val="2"/>
    </font>
    <font>
      <sz val="11"/>
      <color theme="1"/>
      <name val="Calibri"/>
      <family val="2"/>
      <scheme val="minor"/>
    </font>
    <font>
      <u/>
      <sz val="7"/>
      <color theme="10"/>
      <name val="Arial"/>
      <family val="2"/>
    </font>
    <font>
      <sz val="10"/>
      <color rgb="FFFF0000"/>
      <name val="Arial"/>
      <family val="2"/>
    </font>
    <font>
      <sz val="10"/>
      <color rgb="FF000000"/>
      <name val="Arial"/>
      <family val="2"/>
    </font>
    <font>
      <u/>
      <sz val="16"/>
      <color theme="0"/>
      <name val="Arial"/>
      <family val="2"/>
    </font>
    <font>
      <b/>
      <sz val="20"/>
      <color theme="0"/>
      <name val="Arial"/>
      <family val="2"/>
    </font>
    <font>
      <b/>
      <sz val="10"/>
      <color indexed="8"/>
      <name val="Arial"/>
      <family val="2"/>
    </font>
    <font>
      <b/>
      <sz val="9"/>
      <color indexed="8"/>
      <name val="Tahoma"/>
      <family val="2"/>
      <charset val="1"/>
    </font>
    <font>
      <sz val="9"/>
      <color indexed="8"/>
      <name val="Tahoma"/>
      <family val="2"/>
      <charset val="1"/>
    </font>
    <font>
      <b/>
      <sz val="18"/>
      <color theme="0"/>
      <name val="Arial"/>
      <family val="2"/>
    </font>
    <font>
      <u/>
      <sz val="10"/>
      <color theme="10"/>
      <name val="Arial"/>
      <family val="2"/>
    </font>
    <font>
      <sz val="14"/>
      <name val="Arial"/>
      <family val="2"/>
    </font>
    <font>
      <sz val="9"/>
      <name val="Arial"/>
      <family val="2"/>
    </font>
    <font>
      <u/>
      <sz val="9"/>
      <color rgb="FF0000FF"/>
      <name val="Arial"/>
      <family val="2"/>
    </font>
    <font>
      <b/>
      <sz val="9"/>
      <name val="Arial"/>
      <family val="2"/>
    </font>
    <font>
      <b/>
      <sz val="9"/>
      <color indexed="8"/>
      <name val="Arial"/>
      <family val="2"/>
    </font>
    <font>
      <b/>
      <i/>
      <sz val="14"/>
      <color rgb="FF000000"/>
      <name val="Arial"/>
      <family val="2"/>
    </font>
    <font>
      <b/>
      <sz val="12"/>
      <name val="Arial"/>
      <family val="2"/>
    </font>
    <font>
      <sz val="10"/>
      <color theme="10"/>
      <name val="Arial"/>
      <family val="2"/>
    </font>
    <font>
      <sz val="10"/>
      <color rgb="FF0000FF"/>
      <name val="Arial"/>
      <family val="2"/>
    </font>
    <font>
      <b/>
      <sz val="15"/>
      <color rgb="FFFF0000"/>
      <name val="Arial"/>
      <family val="2"/>
    </font>
    <font>
      <sz val="9"/>
      <color rgb="FFFF0000"/>
      <name val="Arial"/>
      <family val="2"/>
    </font>
    <font>
      <u/>
      <sz val="10"/>
      <color rgb="FF0000FF"/>
      <name val="Arial"/>
      <family val="2"/>
    </font>
    <font>
      <b/>
      <sz val="8"/>
      <name val="Arial"/>
      <family val="2"/>
    </font>
    <font>
      <b/>
      <sz val="8"/>
      <color indexed="8"/>
      <name val="Arial"/>
      <family val="2"/>
    </font>
    <font>
      <i/>
      <sz val="10"/>
      <name val="Arial"/>
      <family val="2"/>
    </font>
    <font>
      <sz val="10"/>
      <color rgb="FF222222"/>
      <name val="Arial"/>
      <family val="2"/>
    </font>
    <font>
      <u/>
      <sz val="10"/>
      <name val="Arial"/>
      <family val="2"/>
    </font>
    <font>
      <sz val="10"/>
      <color theme="1"/>
      <name val="Arial"/>
      <family val="2"/>
    </font>
    <font>
      <sz val="11"/>
      <color theme="1"/>
      <name val="Arial"/>
      <family val="2"/>
    </font>
    <font>
      <b/>
      <sz val="14"/>
      <color theme="1"/>
      <name val="Arial"/>
      <family val="2"/>
    </font>
    <font>
      <b/>
      <sz val="12"/>
      <color theme="1"/>
      <name val="Arial"/>
      <family val="2"/>
    </font>
    <font>
      <b/>
      <sz val="11"/>
      <color theme="1"/>
      <name val="Arial"/>
      <family val="2"/>
    </font>
    <font>
      <sz val="12"/>
      <color theme="1"/>
      <name val="Arial"/>
      <family val="2"/>
    </font>
    <font>
      <b/>
      <sz val="10"/>
      <color theme="1"/>
      <name val="Arial"/>
      <family val="2"/>
    </font>
    <font>
      <u/>
      <sz val="10"/>
      <color rgb="FF1155CC"/>
      <name val="Arial"/>
      <family val="2"/>
    </font>
    <font>
      <u/>
      <sz val="10"/>
      <color rgb="FF0070C0"/>
      <name val="Arial"/>
      <family val="2"/>
    </font>
    <font>
      <sz val="10"/>
      <color rgb="FF0070C0"/>
      <name val="Arial"/>
      <family val="2"/>
    </font>
    <font>
      <sz val="10"/>
      <color rgb="FF333333"/>
      <name val="Arial"/>
      <family val="2"/>
    </font>
    <font>
      <b/>
      <i/>
      <sz val="10"/>
      <color rgb="FF333333"/>
      <name val="Arial"/>
      <family val="2"/>
    </font>
    <font>
      <u/>
      <sz val="10"/>
      <color rgb="FF000000"/>
      <name val="Arial"/>
      <family val="2"/>
    </font>
    <font>
      <sz val="9"/>
      <color theme="1"/>
      <name val="Arial"/>
      <family val="2"/>
    </font>
    <font>
      <sz val="11"/>
      <color theme="1"/>
      <name val="Calibri"/>
      <family val="2"/>
    </font>
    <font>
      <sz val="10"/>
      <color rgb="FF000000"/>
      <name val="Calibri"/>
      <family val="2"/>
      <scheme val="minor"/>
    </font>
    <font>
      <u/>
      <sz val="11"/>
      <color theme="10"/>
      <name val="Calibri"/>
      <family val="2"/>
      <scheme val="minor"/>
    </font>
    <font>
      <b/>
      <sz val="11"/>
      <color indexed="8"/>
      <name val="Arial"/>
      <family val="2"/>
    </font>
    <font>
      <sz val="11"/>
      <color indexed="8"/>
      <name val="Arial"/>
      <family val="2"/>
    </font>
    <font>
      <i/>
      <sz val="11"/>
      <name val="Arial"/>
      <family val="2"/>
    </font>
    <font>
      <u/>
      <sz val="11"/>
      <color theme="10"/>
      <name val="Arial"/>
      <family val="2"/>
    </font>
    <font>
      <b/>
      <sz val="11"/>
      <color rgb="FF000000"/>
      <name val="Arial"/>
      <family val="2"/>
    </font>
    <font>
      <sz val="11"/>
      <color rgb="FF000000"/>
      <name val="Arial"/>
      <family val="2"/>
    </font>
    <font>
      <u/>
      <sz val="11"/>
      <color rgb="FF000000"/>
      <name val="Arial"/>
      <family val="2"/>
    </font>
    <font>
      <u/>
      <sz val="12"/>
      <color theme="10"/>
      <name val="Arial"/>
      <family val="2"/>
    </font>
    <font>
      <sz val="9"/>
      <color rgb="FF000000"/>
      <name val="Arial"/>
      <family val="2"/>
    </font>
    <font>
      <sz val="11"/>
      <name val="Calibri"/>
      <family val="2"/>
    </font>
    <font>
      <u/>
      <sz val="9"/>
      <color theme="10"/>
      <name val="Arial"/>
      <family val="2"/>
    </font>
    <font>
      <b/>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4659260841701"/>
        <bgColor theme="4"/>
      </patternFill>
    </fill>
    <fill>
      <patternFill patternType="solid">
        <fgColor rgb="FFBBD3EF"/>
        <bgColor indexed="26"/>
      </patternFill>
    </fill>
    <fill>
      <patternFill patternType="solid">
        <fgColor theme="0" tint="-0.249977111117893"/>
        <bgColor indexed="64"/>
      </patternFill>
    </fill>
    <fill>
      <patternFill patternType="solid">
        <fgColor theme="0"/>
        <bgColor rgb="FFEAF1DD"/>
      </patternFill>
    </fill>
    <fill>
      <patternFill patternType="solid">
        <fgColor rgb="FFFFFF00"/>
        <bgColor indexed="64"/>
      </patternFill>
    </fill>
    <fill>
      <patternFill patternType="solid">
        <fgColor rgb="FF92D050"/>
        <bgColor indexed="64"/>
      </patternFill>
    </fill>
  </fills>
  <borders count="12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8"/>
      </top>
      <bottom style="thin">
        <color indexed="8"/>
      </bottom>
      <diagonal/>
    </border>
    <border>
      <left/>
      <right/>
      <top/>
      <bottom style="thin">
        <color indexed="8"/>
      </bottom>
      <diagonal/>
    </border>
    <border>
      <left style="double">
        <color indexed="64"/>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indexed="64"/>
      </left>
      <right style="double">
        <color indexed="64"/>
      </right>
      <top style="thin">
        <color auto="1"/>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auto="1"/>
      </top>
      <bottom style="thin">
        <color auto="1"/>
      </bottom>
      <diagonal/>
    </border>
    <border>
      <left style="thin">
        <color rgb="FF000000"/>
      </left>
      <right style="medium">
        <color indexed="64"/>
      </right>
      <top/>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bottom/>
      <diagonal/>
    </border>
    <border>
      <left style="thin">
        <color rgb="FF000000"/>
      </left>
      <right/>
      <top style="medium">
        <color indexed="64"/>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rgb="FF000000"/>
      </left>
      <right/>
      <top style="thin">
        <color rgb="FF000000"/>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thin">
        <color auto="1"/>
      </left>
      <right style="medium">
        <color indexed="64"/>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0">
    <xf numFmtId="0" fontId="0" fillId="0" borderId="0"/>
    <xf numFmtId="0" fontId="27" fillId="0" borderId="0" applyNumberFormat="0" applyFill="0" applyBorder="0" applyAlignment="0" applyProtection="0">
      <alignment vertical="top"/>
      <protection locked="0"/>
    </xf>
    <xf numFmtId="164" fontId="26" fillId="0" borderId="0" applyFont="0" applyFill="0" applyBorder="0" applyAlignment="0" applyProtection="0"/>
    <xf numFmtId="0" fontId="12" fillId="0" borderId="0"/>
    <xf numFmtId="0" fontId="26" fillId="0" borderId="0"/>
    <xf numFmtId="164" fontId="10" fillId="0" borderId="0" applyFont="0" applyFill="0" applyBorder="0" applyAlignment="0" applyProtection="0"/>
    <xf numFmtId="0" fontId="12" fillId="0" borderId="0"/>
    <xf numFmtId="165" fontId="9" fillId="0" borderId="0" applyFont="0" applyFill="0" applyBorder="0" applyAlignment="0" applyProtection="0"/>
    <xf numFmtId="43" fontId="8" fillId="0" borderId="0" applyFont="0" applyFill="0" applyBorder="0" applyAlignment="0" applyProtection="0"/>
    <xf numFmtId="0" fontId="36" fillId="0" borderId="0" applyNumberFormat="0" applyFill="0" applyBorder="0" applyAlignment="0" applyProtection="0"/>
    <xf numFmtId="164" fontId="7" fillId="0" borderId="0" applyFont="0" applyFill="0" applyBorder="0" applyAlignment="0" applyProtection="0"/>
    <xf numFmtId="0" fontId="6" fillId="0" borderId="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9"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0" fontId="70"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cellStyleXfs>
  <cellXfs count="920">
    <xf numFmtId="0" fontId="0" fillId="0" borderId="0" xfId="0"/>
    <xf numFmtId="164" fontId="12" fillId="3" borderId="0" xfId="2" applyFont="1" applyFill="1" applyAlignment="1">
      <alignment horizontal="center" vertical="center" wrapText="1"/>
    </xf>
    <xf numFmtId="164" fontId="16" fillId="3" borderId="0" xfId="2" applyFont="1" applyFill="1" applyAlignment="1">
      <alignment vertical="center" wrapText="1"/>
    </xf>
    <xf numFmtId="164" fontId="0" fillId="0" borderId="0" xfId="2" applyFont="1" applyAlignment="1">
      <alignment vertical="center" wrapText="1"/>
    </xf>
    <xf numFmtId="0" fontId="16" fillId="0" borderId="0" xfId="0" applyFont="1"/>
    <xf numFmtId="164" fontId="0" fillId="3" borderId="0" xfId="2" applyFont="1" applyFill="1" applyBorder="1" applyAlignment="1">
      <alignment vertical="center" wrapText="1"/>
    </xf>
    <xf numFmtId="164" fontId="0" fillId="3" borderId="0" xfId="2" applyFont="1" applyFill="1" applyAlignment="1">
      <alignment vertical="center" wrapText="1"/>
    </xf>
    <xf numFmtId="0" fontId="0" fillId="0" borderId="4" xfId="0" applyBorder="1"/>
    <xf numFmtId="0" fontId="12" fillId="0" borderId="0" xfId="6"/>
    <xf numFmtId="0" fontId="13" fillId="2" borderId="0" xfId="6" applyFont="1" applyFill="1" applyAlignment="1">
      <alignment vertical="center" wrapText="1"/>
    </xf>
    <xf numFmtId="165" fontId="14" fillId="3" borderId="0" xfId="7" applyFont="1" applyFill="1" applyBorder="1" applyAlignment="1">
      <alignment horizontal="center" vertical="center" wrapText="1"/>
    </xf>
    <xf numFmtId="165" fontId="12" fillId="3" borderId="0" xfId="7" applyFont="1" applyFill="1" applyBorder="1" applyAlignment="1">
      <alignment vertical="center" wrapText="1"/>
    </xf>
    <xf numFmtId="165" fontId="15" fillId="3" borderId="0" xfId="7" applyFont="1" applyFill="1" applyBorder="1" applyAlignment="1">
      <alignment vertical="center" wrapText="1"/>
    </xf>
    <xf numFmtId="165" fontId="12" fillId="3" borderId="0" xfId="7" applyFont="1" applyFill="1" applyAlignment="1">
      <alignment vertical="center" wrapText="1"/>
    </xf>
    <xf numFmtId="165" fontId="16" fillId="3" borderId="0" xfId="7" applyFont="1" applyFill="1" applyAlignment="1">
      <alignment vertical="center" wrapText="1"/>
    </xf>
    <xf numFmtId="0" fontId="15" fillId="3" borderId="0" xfId="6" applyFont="1" applyFill="1" applyAlignment="1">
      <alignment horizontal="left" vertical="center" wrapText="1"/>
    </xf>
    <xf numFmtId="0" fontId="18" fillId="2" borderId="0" xfId="6" applyFont="1" applyFill="1" applyAlignment="1">
      <alignment vertical="center" wrapText="1"/>
    </xf>
    <xf numFmtId="0" fontId="16" fillId="2" borderId="0" xfId="6" applyFont="1" applyFill="1" applyAlignment="1">
      <alignment vertical="center" wrapText="1"/>
    </xf>
    <xf numFmtId="165" fontId="14" fillId="3" borderId="0" xfId="7" applyFont="1" applyFill="1" applyBorder="1" applyAlignment="1">
      <alignment horizontal="justify" vertical="center" wrapText="1"/>
    </xf>
    <xf numFmtId="0" fontId="18" fillId="3" borderId="0" xfId="6" applyFont="1" applyFill="1" applyAlignment="1">
      <alignment vertical="center" wrapText="1"/>
    </xf>
    <xf numFmtId="0" fontId="19" fillId="3" borderId="0" xfId="6" applyFont="1" applyFill="1" applyAlignment="1">
      <alignment horizontal="center" vertical="center" wrapText="1"/>
    </xf>
    <xf numFmtId="0" fontId="20" fillId="3" borderId="0" xfId="6" applyFont="1" applyFill="1" applyAlignment="1">
      <alignment horizontal="center" vertical="center" wrapText="1"/>
    </xf>
    <xf numFmtId="0" fontId="21" fillId="3" borderId="0" xfId="6" applyFont="1" applyFill="1" applyAlignment="1">
      <alignment horizontal="center" vertical="center" wrapText="1"/>
    </xf>
    <xf numFmtId="1" fontId="22" fillId="3" borderId="0" xfId="7" applyNumberFormat="1" applyFont="1" applyFill="1" applyBorder="1" applyAlignment="1">
      <alignment horizontal="center" vertical="center" wrapText="1"/>
    </xf>
    <xf numFmtId="165" fontId="12" fillId="3" borderId="0" xfId="7" applyFont="1" applyFill="1" applyBorder="1" applyAlignment="1">
      <alignment horizontal="justify" vertical="center" wrapText="1"/>
    </xf>
    <xf numFmtId="0" fontId="23" fillId="2" borderId="0" xfId="6" applyFont="1" applyFill="1" applyAlignment="1">
      <alignment vertical="center" wrapText="1"/>
    </xf>
    <xf numFmtId="164" fontId="38" fillId="0" borderId="0" xfId="2" applyFont="1" applyBorder="1" applyAlignment="1">
      <alignment vertical="center" wrapText="1"/>
    </xf>
    <xf numFmtId="164" fontId="38" fillId="0" borderId="0" xfId="2" applyFont="1" applyAlignment="1">
      <alignment vertical="center" wrapText="1"/>
    </xf>
    <xf numFmtId="0" fontId="40" fillId="5" borderId="1"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horizontal="justify" vertical="center" wrapText="1"/>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8" fillId="0" borderId="4" xfId="1" applyNumberFormat="1" applyFont="1" applyBorder="1" applyAlignment="1" applyProtection="1">
      <alignment horizontal="center" vertical="center" wrapText="1"/>
    </xf>
    <xf numFmtId="0" fontId="38" fillId="0" borderId="1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3" xfId="0" applyFont="1" applyBorder="1" applyAlignment="1">
      <alignment horizontal="center" vertical="center" wrapText="1"/>
    </xf>
    <xf numFmtId="0" fontId="38" fillId="3" borderId="4" xfId="0" applyFont="1" applyFill="1" applyBorder="1" applyAlignment="1">
      <alignment horizontal="center" vertical="center" wrapText="1"/>
    </xf>
    <xf numFmtId="165" fontId="12" fillId="3" borderId="0" xfId="7" applyFont="1" applyFill="1" applyBorder="1" applyAlignment="1">
      <alignment horizontal="center" vertical="center" wrapText="1"/>
    </xf>
    <xf numFmtId="0" fontId="0" fillId="0" borderId="0" xfId="0" applyAlignment="1">
      <alignment horizontal="center"/>
    </xf>
    <xf numFmtId="164" fontId="22" fillId="3" borderId="0" xfId="2" applyFont="1" applyFill="1" applyAlignment="1">
      <alignment vertical="center" wrapText="1"/>
    </xf>
    <xf numFmtId="1" fontId="22" fillId="3" borderId="0" xfId="2" applyNumberFormat="1" applyFont="1" applyFill="1" applyAlignment="1">
      <alignment horizontal="center" vertical="center" wrapText="1"/>
    </xf>
    <xf numFmtId="164" fontId="0" fillId="3" borderId="0" xfId="2" applyFont="1" applyFill="1" applyAlignment="1">
      <alignment horizontal="justify" vertical="center" wrapText="1"/>
    </xf>
    <xf numFmtId="164" fontId="15" fillId="3" borderId="0" xfId="2" applyFont="1" applyFill="1" applyAlignment="1">
      <alignment vertical="center" wrapText="1"/>
    </xf>
    <xf numFmtId="0" fontId="25" fillId="0" borderId="4" xfId="0" applyFont="1" applyBorder="1" applyAlignment="1">
      <alignment horizontal="justify" vertical="center" wrapText="1"/>
    </xf>
    <xf numFmtId="164" fontId="12" fillId="0" borderId="4" xfId="2" applyFont="1" applyFill="1" applyBorder="1" applyAlignment="1">
      <alignment horizontal="center" vertical="center" wrapText="1"/>
    </xf>
    <xf numFmtId="0" fontId="36" fillId="0" borderId="17" xfId="1" applyFont="1" applyFill="1" applyBorder="1" applyAlignment="1" applyProtection="1">
      <alignment horizontal="center" vertical="center" wrapText="1"/>
    </xf>
    <xf numFmtId="164" fontId="22" fillId="0" borderId="20" xfId="2" applyFont="1" applyFill="1" applyBorder="1" applyAlignment="1">
      <alignment horizontal="center" vertical="center" wrapText="1"/>
    </xf>
    <xf numFmtId="0" fontId="25" fillId="0" borderId="4" xfId="0" applyFont="1" applyBorder="1" applyAlignment="1" applyProtection="1">
      <alignment horizontal="justify" vertical="center" wrapText="1"/>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36" fillId="0" borderId="3" xfId="1" applyFont="1" applyFill="1" applyBorder="1" applyAlignment="1" applyProtection="1">
      <alignment horizontal="center" vertical="center" wrapText="1"/>
    </xf>
    <xf numFmtId="0" fontId="0" fillId="0" borderId="17" xfId="0" applyBorder="1" applyAlignment="1">
      <alignment horizontal="center" vertical="center" wrapText="1"/>
    </xf>
    <xf numFmtId="0" fontId="25" fillId="0" borderId="17" xfId="0" applyFont="1" applyBorder="1" applyAlignment="1" applyProtection="1">
      <alignment horizontal="justify" vertical="center" wrapText="1"/>
      <protection locked="0"/>
    </xf>
    <xf numFmtId="0" fontId="0" fillId="0" borderId="17" xfId="0" applyBorder="1" applyAlignment="1">
      <alignment horizontal="justify" vertical="center" wrapText="1"/>
    </xf>
    <xf numFmtId="0" fontId="12" fillId="0" borderId="4" xfId="0" applyFont="1" applyBorder="1" applyAlignment="1">
      <alignment horizontal="center" vertical="center" wrapText="1"/>
    </xf>
    <xf numFmtId="0" fontId="25" fillId="0" borderId="38" xfId="0" applyFont="1" applyBorder="1" applyAlignment="1" applyProtection="1">
      <alignment vertical="center" wrapText="1"/>
      <protection locked="0"/>
    </xf>
    <xf numFmtId="164" fontId="22" fillId="0" borderId="0" xfId="2" applyFont="1" applyFill="1" applyAlignment="1">
      <alignment horizontal="center" vertical="center" wrapText="1"/>
    </xf>
    <xf numFmtId="164" fontId="22" fillId="0" borderId="0" xfId="2" applyFont="1" applyFill="1" applyAlignment="1">
      <alignment vertical="center" wrapText="1"/>
    </xf>
    <xf numFmtId="164" fontId="22" fillId="0" borderId="0" xfId="2" applyFont="1" applyFill="1" applyBorder="1" applyAlignment="1">
      <alignment vertical="center" wrapText="1"/>
    </xf>
    <xf numFmtId="0" fontId="36" fillId="0" borderId="0" xfId="1" applyFont="1" applyFill="1" applyAlignment="1" applyProtection="1">
      <alignment horizontal="center"/>
    </xf>
    <xf numFmtId="0" fontId="0" fillId="0" borderId="4" xfId="0" applyBorder="1" applyAlignment="1">
      <alignment horizontal="center" vertical="center" wrapText="1"/>
    </xf>
    <xf numFmtId="1" fontId="22" fillId="0" borderId="0" xfId="2" applyNumberFormat="1" applyFont="1" applyFill="1" applyAlignment="1">
      <alignment horizontal="center" vertical="center" wrapText="1"/>
    </xf>
    <xf numFmtId="164" fontId="0" fillId="0" borderId="0" xfId="2" applyFont="1" applyFill="1" applyAlignment="1">
      <alignment vertical="center" wrapText="1"/>
    </xf>
    <xf numFmtId="164" fontId="0" fillId="0" borderId="0" xfId="2" applyFont="1" applyFill="1" applyAlignment="1">
      <alignment horizontal="left" vertical="center" wrapText="1"/>
    </xf>
    <xf numFmtId="164" fontId="0" fillId="0" borderId="0" xfId="2" applyFont="1" applyFill="1" applyAlignment="1">
      <alignment horizontal="center" vertical="center" wrapText="1"/>
    </xf>
    <xf numFmtId="17" fontId="36" fillId="0" borderId="17" xfId="1" applyNumberFormat="1" applyFont="1" applyFill="1" applyBorder="1" applyAlignment="1" applyProtection="1">
      <alignment horizontal="center" vertical="center" wrapText="1"/>
    </xf>
    <xf numFmtId="0" fontId="36" fillId="0" borderId="17" xfId="1" applyFont="1" applyFill="1" applyBorder="1" applyAlignment="1" applyProtection="1">
      <alignment horizontal="center" vertical="center"/>
    </xf>
    <xf numFmtId="0" fontId="25" fillId="0" borderId="38" xfId="0" applyFont="1" applyBorder="1" applyAlignment="1" applyProtection="1">
      <alignment horizontal="justify" vertical="center" wrapText="1"/>
      <protection locked="0"/>
    </xf>
    <xf numFmtId="0" fontId="36" fillId="0" borderId="0" xfId="1" applyFont="1" applyFill="1" applyAlignment="1" applyProtection="1">
      <alignment horizontal="center" vertical="center"/>
    </xf>
    <xf numFmtId="0" fontId="22" fillId="0" borderId="17" xfId="0" applyFont="1" applyBorder="1" applyAlignment="1">
      <alignment vertical="center" wrapText="1"/>
    </xf>
    <xf numFmtId="164" fontId="0" fillId="0" borderId="0" xfId="2" applyFont="1" applyFill="1" applyBorder="1" applyAlignment="1">
      <alignment vertical="center" wrapText="1"/>
    </xf>
    <xf numFmtId="164" fontId="12" fillId="0" borderId="0" xfId="2" applyFont="1" applyFill="1" applyBorder="1" applyAlignment="1">
      <alignment vertical="center" wrapText="1"/>
    </xf>
    <xf numFmtId="0" fontId="15"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12" fillId="0" borderId="3" xfId="0" applyFont="1" applyBorder="1" applyAlignment="1">
      <alignment horizontal="center" vertical="center" wrapText="1"/>
    </xf>
    <xf numFmtId="0" fontId="27" fillId="0" borderId="0" xfId="1" applyFill="1" applyBorder="1" applyAlignment="1" applyProtection="1"/>
    <xf numFmtId="0" fontId="12" fillId="0" borderId="17" xfId="0" applyFont="1" applyBorder="1" applyAlignment="1">
      <alignment horizontal="justify" vertical="center" wrapText="1"/>
    </xf>
    <xf numFmtId="0" fontId="12" fillId="0" borderId="0" xfId="3"/>
    <xf numFmtId="164" fontId="12" fillId="0" borderId="0" xfId="2" applyFont="1" applyFill="1" applyAlignment="1">
      <alignment vertical="center" wrapText="1"/>
    </xf>
    <xf numFmtId="0" fontId="25"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6" fillId="0" borderId="17" xfId="1" applyFont="1" applyFill="1" applyBorder="1" applyAlignment="1" applyProtection="1">
      <alignment horizontal="center" vertical="center" wrapText="1"/>
      <protection locked="0"/>
    </xf>
    <xf numFmtId="164" fontId="0" fillId="0" borderId="0" xfId="13" applyFont="1" applyFill="1" applyAlignment="1">
      <alignment vertical="center" wrapText="1"/>
    </xf>
    <xf numFmtId="0" fontId="29" fillId="0" borderId="17" xfId="0" applyFont="1" applyBorder="1" applyAlignment="1">
      <alignment horizontal="justify" vertical="center" wrapText="1"/>
    </xf>
    <xf numFmtId="0" fontId="0" fillId="0" borderId="20" xfId="0" applyBorder="1" applyAlignment="1">
      <alignment horizontal="center" vertical="center" wrapText="1"/>
    </xf>
    <xf numFmtId="0" fontId="36" fillId="0" borderId="4" xfId="1" applyFont="1" applyFill="1" applyBorder="1" applyAlignment="1" applyProtection="1">
      <alignment horizontal="center" vertical="center" wrapText="1"/>
    </xf>
    <xf numFmtId="0" fontId="12" fillId="0" borderId="4" xfId="0" applyFont="1" applyBorder="1" applyAlignment="1">
      <alignment horizontal="justify" vertical="center" wrapText="1"/>
    </xf>
    <xf numFmtId="164" fontId="22" fillId="0" borderId="17" xfId="2" applyFont="1" applyFill="1" applyBorder="1" applyAlignment="1">
      <alignment vertical="center" wrapText="1"/>
    </xf>
    <xf numFmtId="1" fontId="22" fillId="0" borderId="0" xfId="2" applyNumberFormat="1" applyFont="1" applyFill="1" applyBorder="1" applyAlignment="1">
      <alignment horizontal="center" vertical="center" wrapText="1"/>
    </xf>
    <xf numFmtId="0" fontId="12" fillId="0" borderId="9" xfId="0" applyFont="1" applyBorder="1" applyAlignment="1">
      <alignment horizontal="center" vertical="center" wrapText="1"/>
    </xf>
    <xf numFmtId="164" fontId="12" fillId="0" borderId="0" xfId="2" applyFont="1" applyFill="1" applyAlignment="1">
      <alignment horizontal="left" vertical="center" wrapText="1"/>
    </xf>
    <xf numFmtId="0" fontId="36" fillId="0" borderId="9" xfId="1" applyFont="1" applyFill="1" applyBorder="1" applyAlignment="1" applyProtection="1">
      <alignment horizontal="center" vertical="center" wrapText="1"/>
    </xf>
    <xf numFmtId="0" fontId="36" fillId="0" borderId="41" xfId="1" applyFont="1" applyFill="1" applyBorder="1" applyAlignment="1" applyProtection="1">
      <alignment horizontal="center" vertical="center" wrapText="1"/>
    </xf>
    <xf numFmtId="0" fontId="12" fillId="0" borderId="41" xfId="0" applyFont="1" applyBorder="1" applyAlignment="1">
      <alignment horizontal="center" vertical="center" wrapText="1"/>
    </xf>
    <xf numFmtId="0" fontId="25" fillId="0" borderId="41" xfId="0" applyFont="1" applyBorder="1" applyAlignment="1" applyProtection="1">
      <alignment horizontal="justify" vertical="center" wrapText="1"/>
      <protection locked="0"/>
    </xf>
    <xf numFmtId="0" fontId="22" fillId="0" borderId="42" xfId="0" applyFont="1" applyBorder="1" applyAlignment="1">
      <alignment vertical="center" wrapText="1"/>
    </xf>
    <xf numFmtId="0" fontId="12" fillId="0" borderId="42" xfId="0" applyFont="1" applyBorder="1" applyAlignment="1">
      <alignment horizontal="center" vertical="center" wrapText="1"/>
    </xf>
    <xf numFmtId="0" fontId="12" fillId="0" borderId="42" xfId="0" applyFont="1" applyBorder="1" applyAlignment="1">
      <alignment horizontal="justify" vertical="center" wrapText="1"/>
    </xf>
    <xf numFmtId="0" fontId="62" fillId="0" borderId="42" xfId="1" applyFont="1" applyFill="1" applyBorder="1" applyAlignment="1" applyProtection="1">
      <alignment horizontal="center" vertical="center" wrapText="1"/>
    </xf>
    <xf numFmtId="164" fontId="12" fillId="0" borderId="42" xfId="2" applyFont="1" applyFill="1" applyBorder="1" applyAlignment="1">
      <alignment horizontal="center" vertical="center" wrapText="1"/>
    </xf>
    <xf numFmtId="164" fontId="22" fillId="0" borderId="42" xfId="2" applyFont="1" applyFill="1" applyBorder="1" applyAlignment="1">
      <alignment horizontal="center" vertical="center" wrapText="1"/>
    </xf>
    <xf numFmtId="1" fontId="22" fillId="0" borderId="42" xfId="2" applyNumberFormat="1" applyFont="1" applyFill="1" applyBorder="1" applyAlignment="1">
      <alignment horizontal="center" vertical="center" wrapText="1"/>
    </xf>
    <xf numFmtId="164" fontId="62" fillId="0" borderId="42" xfId="1" applyNumberFormat="1" applyFont="1" applyFill="1" applyBorder="1" applyAlignment="1" applyProtection="1">
      <alignment horizontal="center" vertical="center" wrapText="1"/>
    </xf>
    <xf numFmtId="0" fontId="12" fillId="0" borderId="42" xfId="3" applyBorder="1" applyAlignment="1">
      <alignment horizontal="center" vertical="center" wrapText="1"/>
    </xf>
    <xf numFmtId="1" fontId="12" fillId="0" borderId="42" xfId="3" applyNumberFormat="1" applyBorder="1" applyAlignment="1">
      <alignment horizontal="center" vertical="center" wrapText="1"/>
    </xf>
    <xf numFmtId="0" fontId="36" fillId="0" borderId="42" xfId="1" applyFont="1" applyFill="1" applyBorder="1" applyAlignment="1" applyProtection="1">
      <alignment horizontal="center" vertical="center" wrapText="1"/>
    </xf>
    <xf numFmtId="164" fontId="36" fillId="0" borderId="42" xfId="1" applyNumberFormat="1" applyFont="1" applyFill="1" applyBorder="1" applyAlignment="1" applyProtection="1">
      <alignment horizontal="center" vertical="center" wrapText="1"/>
    </xf>
    <xf numFmtId="0" fontId="12" fillId="0" borderId="42" xfId="0" applyFont="1" applyBorder="1" applyAlignment="1">
      <alignment horizontal="left" vertical="center" wrapText="1"/>
    </xf>
    <xf numFmtId="1" fontId="12" fillId="0" borderId="42" xfId="2" applyNumberFormat="1" applyFont="1" applyFill="1" applyBorder="1" applyAlignment="1">
      <alignment horizontal="center" vertical="center" wrapText="1"/>
    </xf>
    <xf numFmtId="0" fontId="62" fillId="0" borderId="42" xfId="1" applyFont="1" applyFill="1" applyBorder="1" applyAlignment="1" applyProtection="1">
      <alignment horizontal="center" vertical="center"/>
    </xf>
    <xf numFmtId="0" fontId="25" fillId="0" borderId="42" xfId="0" applyFont="1" applyBorder="1" applyAlignment="1">
      <alignment horizontal="justify" vertical="center" wrapText="1"/>
    </xf>
    <xf numFmtId="49" fontId="12" fillId="0" borderId="42" xfId="3" applyNumberFormat="1" applyBorder="1" applyAlignment="1">
      <alignment horizontal="center" vertical="center" wrapText="1"/>
    </xf>
    <xf numFmtId="0" fontId="12" fillId="0" borderId="43" xfId="0" applyFont="1" applyBorder="1" applyAlignment="1">
      <alignment horizontal="center" vertical="center" wrapText="1"/>
    </xf>
    <xf numFmtId="0" fontId="36" fillId="0" borderId="42" xfId="1" applyFont="1" applyFill="1" applyBorder="1" applyAlignment="1" applyProtection="1">
      <alignment horizontal="justify" vertical="center" wrapText="1"/>
    </xf>
    <xf numFmtId="0" fontId="12" fillId="3" borderId="42" xfId="3" applyFill="1" applyBorder="1" applyAlignment="1">
      <alignment horizontal="center" vertical="center" wrapText="1"/>
    </xf>
    <xf numFmtId="0" fontId="12" fillId="0" borderId="43" xfId="3" applyBorder="1" applyAlignment="1">
      <alignment horizontal="center" vertical="center" wrapText="1"/>
    </xf>
    <xf numFmtId="0" fontId="36" fillId="0" borderId="42" xfId="1" applyFont="1" applyFill="1" applyBorder="1" applyAlignment="1" applyProtection="1">
      <alignment horizontal="center"/>
    </xf>
    <xf numFmtId="0" fontId="55" fillId="0" borderId="15" xfId="0" applyFont="1" applyBorder="1" applyAlignment="1">
      <alignment vertical="center" wrapText="1"/>
    </xf>
    <xf numFmtId="164" fontId="54" fillId="0" borderId="0" xfId="0" applyNumberFormat="1" applyFont="1" applyAlignment="1">
      <alignment vertical="center" wrapText="1"/>
    </xf>
    <xf numFmtId="0" fontId="54" fillId="0" borderId="0" xfId="0" applyFont="1"/>
    <xf numFmtId="0" fontId="58" fillId="0" borderId="0" xfId="0" applyFont="1" applyAlignment="1">
      <alignment horizontal="left" vertical="center" wrapText="1"/>
    </xf>
    <xf numFmtId="0" fontId="28" fillId="0" borderId="0" xfId="0" applyFont="1" applyAlignment="1">
      <alignment vertical="center" wrapText="1"/>
    </xf>
    <xf numFmtId="0" fontId="59"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54" fillId="0" borderId="15" xfId="0" applyFont="1" applyBorder="1" applyAlignment="1">
      <alignment horizontal="center" vertical="center" wrapText="1"/>
    </xf>
    <xf numFmtId="0" fontId="29" fillId="0" borderId="15" xfId="0" applyFont="1" applyBorder="1" applyAlignment="1">
      <alignment horizontal="left" vertical="center" wrapText="1"/>
    </xf>
    <xf numFmtId="1" fontId="55" fillId="0" borderId="15" xfId="0" applyNumberFormat="1" applyFont="1" applyBorder="1" applyAlignment="1">
      <alignment horizontal="center" vertical="center" wrapText="1"/>
    </xf>
    <xf numFmtId="0" fontId="54" fillId="0" borderId="44" xfId="0" applyFont="1" applyBorder="1" applyAlignment="1">
      <alignment horizontal="center" vertical="center" wrapText="1"/>
    </xf>
    <xf numFmtId="164" fontId="54" fillId="0" borderId="15" xfId="0" applyNumberFormat="1" applyFont="1" applyBorder="1" applyAlignment="1">
      <alignment horizontal="center" vertical="center" wrapText="1"/>
    </xf>
    <xf numFmtId="0" fontId="54" fillId="0" borderId="15" xfId="0" applyFont="1" applyBorder="1" applyAlignment="1">
      <alignment horizontal="left" vertical="center" wrapText="1"/>
    </xf>
    <xf numFmtId="0" fontId="36" fillId="0" borderId="15" xfId="0" applyFont="1" applyBorder="1" applyAlignment="1">
      <alignment horizontal="center" vertical="center" wrapText="1"/>
    </xf>
    <xf numFmtId="164" fontId="55" fillId="0" borderId="0" xfId="0" applyNumberFormat="1" applyFont="1" applyAlignment="1">
      <alignment vertical="center" wrapText="1"/>
    </xf>
    <xf numFmtId="1" fontId="55" fillId="0" borderId="0" xfId="0" applyNumberFormat="1" applyFont="1" applyAlignment="1">
      <alignment horizontal="center" vertical="center" wrapText="1"/>
    </xf>
    <xf numFmtId="1" fontId="54" fillId="0" borderId="0" xfId="0" applyNumberFormat="1" applyFont="1"/>
    <xf numFmtId="1" fontId="28" fillId="0" borderId="0" xfId="0" applyNumberFormat="1" applyFont="1" applyAlignment="1">
      <alignment vertical="center" wrapText="1"/>
    </xf>
    <xf numFmtId="1" fontId="54" fillId="0" borderId="0" xfId="0" applyNumberFormat="1" applyFont="1" applyAlignment="1">
      <alignment vertical="center" wrapText="1"/>
    </xf>
    <xf numFmtId="0" fontId="54" fillId="0" borderId="28" xfId="0" applyFont="1" applyBorder="1" applyAlignment="1">
      <alignment horizontal="center" vertical="center" wrapText="1"/>
    </xf>
    <xf numFmtId="0" fontId="29" fillId="0" borderId="15" xfId="0" applyFont="1" applyBorder="1" applyAlignment="1">
      <alignment horizontal="center" vertical="center" wrapText="1"/>
    </xf>
    <xf numFmtId="17" fontId="36" fillId="0" borderId="15"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54" fillId="0" borderId="28" xfId="0"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5" xfId="0" applyFont="1" applyBorder="1" applyAlignment="1">
      <alignment horizontal="center" vertical="center"/>
    </xf>
    <xf numFmtId="0" fontId="36" fillId="0" borderId="15" xfId="0" applyFont="1" applyBorder="1" applyAlignment="1">
      <alignment vertical="center"/>
    </xf>
    <xf numFmtId="0" fontId="60" fillId="0" borderId="15" xfId="0" applyFont="1" applyBorder="1" applyAlignment="1">
      <alignment horizontal="center" vertical="center" wrapText="1"/>
    </xf>
    <xf numFmtId="0" fontId="45" fillId="0" borderId="0" xfId="0" applyFont="1" applyAlignment="1">
      <alignment horizontal="center" vertical="center"/>
    </xf>
    <xf numFmtId="0" fontId="61" fillId="0" borderId="15" xfId="0" applyFont="1" applyBorder="1" applyAlignment="1">
      <alignment horizontal="center" vertical="center" wrapText="1"/>
    </xf>
    <xf numFmtId="0" fontId="61" fillId="0" borderId="15" xfId="0" applyFont="1" applyBorder="1" applyAlignment="1">
      <alignment horizontal="center" vertical="center"/>
    </xf>
    <xf numFmtId="0" fontId="48" fillId="0" borderId="15" xfId="0" applyFont="1" applyBorder="1" applyAlignment="1">
      <alignment horizontal="center" vertical="center" wrapText="1"/>
    </xf>
    <xf numFmtId="0" fontId="48" fillId="0" borderId="15" xfId="0" applyFont="1" applyBorder="1" applyAlignment="1">
      <alignment horizontal="center" vertical="center"/>
    </xf>
    <xf numFmtId="0" fontId="27" fillId="0" borderId="15" xfId="1" applyFill="1" applyBorder="1" applyAlignment="1" applyProtection="1">
      <alignment horizontal="center" vertical="center" wrapText="1"/>
    </xf>
    <xf numFmtId="164" fontId="54" fillId="0" borderId="0" xfId="3" applyNumberFormat="1" applyFont="1" applyAlignment="1">
      <alignment vertical="center" wrapText="1"/>
    </xf>
    <xf numFmtId="1" fontId="55" fillId="0" borderId="0" xfId="3" applyNumberFormat="1" applyFont="1" applyAlignment="1">
      <alignment horizontal="center" vertical="center" wrapText="1"/>
    </xf>
    <xf numFmtId="164" fontId="55" fillId="0" borderId="0" xfId="3" applyNumberFormat="1" applyFont="1" applyAlignment="1">
      <alignment vertical="center" wrapText="1"/>
    </xf>
    <xf numFmtId="0" fontId="28" fillId="0" borderId="0" xfId="3" applyFont="1" applyAlignment="1">
      <alignment vertical="center" wrapText="1"/>
    </xf>
    <xf numFmtId="0" fontId="59" fillId="0" borderId="0" xfId="3" applyFont="1" applyAlignment="1">
      <alignment vertical="center" wrapText="1"/>
    </xf>
    <xf numFmtId="0" fontId="58" fillId="0" borderId="0" xfId="3" applyFont="1" applyAlignment="1">
      <alignment horizontal="left" vertical="center" wrapText="1"/>
    </xf>
    <xf numFmtId="0" fontId="47" fillId="0" borderId="0" xfId="3" applyFont="1" applyAlignment="1">
      <alignment horizontal="center" vertical="center" wrapText="1"/>
    </xf>
    <xf numFmtId="0" fontId="46" fillId="0" borderId="0" xfId="3" applyFont="1" applyAlignment="1">
      <alignment horizontal="center" vertical="center" wrapText="1"/>
    </xf>
    <xf numFmtId="0" fontId="55" fillId="0" borderId="15" xfId="3" applyFont="1" applyBorder="1" applyAlignment="1">
      <alignment vertical="center" wrapText="1"/>
    </xf>
    <xf numFmtId="164" fontId="54" fillId="0" borderId="0" xfId="3" applyNumberFormat="1" applyFont="1" applyAlignment="1">
      <alignment horizontal="left" vertical="center" wrapText="1"/>
    </xf>
    <xf numFmtId="0" fontId="54" fillId="0" borderId="15" xfId="3" applyFont="1" applyBorder="1" applyAlignment="1">
      <alignment horizontal="left" vertical="center" wrapText="1"/>
    </xf>
    <xf numFmtId="0" fontId="36" fillId="0" borderId="15" xfId="3" applyFont="1" applyBorder="1" applyAlignment="1">
      <alignment horizontal="center" vertical="center" wrapText="1"/>
    </xf>
    <xf numFmtId="0" fontId="54" fillId="0" borderId="15" xfId="3" applyFont="1" applyBorder="1" applyAlignment="1">
      <alignment horizontal="center" vertical="center" wrapText="1"/>
    </xf>
    <xf numFmtId="0" fontId="29" fillId="0" borderId="15" xfId="3" applyFont="1" applyBorder="1" applyAlignment="1">
      <alignment horizontal="left" vertical="center" wrapText="1"/>
    </xf>
    <xf numFmtId="164" fontId="36" fillId="0" borderId="15" xfId="3" applyNumberFormat="1" applyFont="1" applyBorder="1" applyAlignment="1">
      <alignment horizontal="center" vertical="center" wrapText="1"/>
    </xf>
    <xf numFmtId="0" fontId="29" fillId="0" borderId="16" xfId="3" applyFont="1" applyBorder="1" applyAlignment="1">
      <alignment horizontal="left" vertical="center" wrapText="1"/>
    </xf>
    <xf numFmtId="0" fontId="54" fillId="0" borderId="16" xfId="3" applyFont="1" applyBorder="1" applyAlignment="1">
      <alignment horizontal="center" vertical="center" wrapText="1"/>
    </xf>
    <xf numFmtId="0" fontId="48" fillId="0" borderId="27" xfId="3" applyFont="1" applyBorder="1" applyAlignment="1">
      <alignment horizontal="center" vertical="center" wrapText="1"/>
    </xf>
    <xf numFmtId="0" fontId="36" fillId="0" borderId="27" xfId="3" applyFont="1" applyBorder="1" applyAlignment="1">
      <alignment horizontal="center" vertical="center" wrapText="1"/>
    </xf>
    <xf numFmtId="0" fontId="48" fillId="0" borderId="32" xfId="3" applyFont="1" applyBorder="1" applyAlignment="1">
      <alignment horizontal="center" vertical="center" wrapText="1"/>
    </xf>
    <xf numFmtId="0" fontId="66" fillId="0" borderId="15" xfId="3" applyFont="1" applyBorder="1" applyAlignment="1">
      <alignment horizontal="left" vertical="center" wrapText="1"/>
    </xf>
    <xf numFmtId="0" fontId="48" fillId="0" borderId="29" xfId="3" applyFont="1" applyBorder="1" applyAlignment="1">
      <alignment horizontal="center" vertical="center" wrapText="1"/>
    </xf>
    <xf numFmtId="0" fontId="54" fillId="0" borderId="0" xfId="3" applyFont="1"/>
    <xf numFmtId="0" fontId="68" fillId="0" borderId="0" xfId="3" applyFont="1"/>
    <xf numFmtId="0" fontId="54" fillId="0" borderId="0" xfId="0" applyFont="1" applyAlignment="1">
      <alignment vertical="center" wrapText="1"/>
    </xf>
    <xf numFmtId="0" fontId="0" fillId="0" borderId="0" xfId="0" applyAlignment="1">
      <alignment vertical="center"/>
    </xf>
    <xf numFmtId="0" fontId="58" fillId="0" borderId="45" xfId="0" applyFont="1" applyBorder="1" applyAlignment="1">
      <alignment horizontal="center" vertical="center" wrapText="1"/>
    </xf>
    <xf numFmtId="0" fontId="74" fillId="0" borderId="45" xfId="0" applyFont="1" applyBorder="1" applyAlignment="1">
      <alignment horizontal="center" vertical="center" wrapText="1"/>
    </xf>
    <xf numFmtId="0" fontId="75" fillId="0" borderId="45" xfId="0" applyFont="1" applyBorder="1" applyAlignment="1">
      <alignment horizontal="center" vertical="center" wrapText="1"/>
    </xf>
    <xf numFmtId="0" fontId="76" fillId="0" borderId="45" xfId="0" applyFont="1" applyBorder="1" applyAlignment="1">
      <alignment horizontal="left" vertical="center" wrapText="1"/>
    </xf>
    <xf numFmtId="0" fontId="54" fillId="0" borderId="0" xfId="0" applyFont="1" applyAlignment="1">
      <alignment horizontal="center" vertical="center" wrapText="1"/>
    </xf>
    <xf numFmtId="0" fontId="39" fillId="0" borderId="0" xfId="0" applyFont="1" applyAlignment="1">
      <alignment horizontal="left" vertical="center" wrapText="1"/>
    </xf>
    <xf numFmtId="0" fontId="12" fillId="0" borderId="0" xfId="3" applyAlignment="1">
      <alignment horizontal="justify"/>
    </xf>
    <xf numFmtId="0" fontId="54" fillId="0" borderId="0" xfId="3" applyFont="1" applyAlignment="1">
      <alignment horizontal="justify"/>
    </xf>
    <xf numFmtId="164" fontId="67" fillId="0" borderId="0" xfId="3" applyNumberFormat="1" applyFont="1" applyAlignment="1">
      <alignment horizontal="justify" vertical="center" wrapText="1"/>
    </xf>
    <xf numFmtId="0" fontId="29" fillId="0" borderId="0" xfId="3" applyFont="1"/>
    <xf numFmtId="0" fontId="48" fillId="0" borderId="15" xfId="3" applyFont="1" applyBorder="1" applyAlignment="1">
      <alignment horizontal="center" vertical="center" wrapText="1"/>
    </xf>
    <xf numFmtId="0" fontId="29" fillId="0" borderId="15" xfId="3" applyFont="1" applyBorder="1" applyAlignment="1">
      <alignment horizontal="justify" vertical="center" wrapText="1"/>
    </xf>
    <xf numFmtId="0" fontId="29" fillId="0" borderId="28" xfId="3" applyFont="1" applyBorder="1" applyAlignment="1">
      <alignment horizontal="left" vertical="center" wrapText="1"/>
    </xf>
    <xf numFmtId="0" fontId="54" fillId="0" borderId="28" xfId="3" applyFont="1" applyBorder="1" applyAlignment="1">
      <alignment horizontal="center" vertical="center" wrapText="1"/>
    </xf>
    <xf numFmtId="0" fontId="54" fillId="0" borderId="15" xfId="3" quotePrefix="1" applyFont="1" applyBorder="1" applyAlignment="1">
      <alignment horizontal="center" vertical="center" wrapText="1"/>
    </xf>
    <xf numFmtId="166" fontId="36" fillId="0" borderId="15" xfId="3" applyNumberFormat="1" applyFont="1" applyBorder="1" applyAlignment="1">
      <alignment horizontal="center" vertical="center" wrapText="1"/>
    </xf>
    <xf numFmtId="0" fontId="48" fillId="0" borderId="28" xfId="3" applyFont="1" applyBorder="1" applyAlignment="1">
      <alignment horizontal="center" vertical="center" wrapText="1"/>
    </xf>
    <xf numFmtId="164" fontId="54" fillId="0" borderId="0" xfId="3" applyNumberFormat="1" applyFont="1" applyAlignment="1">
      <alignment vertical="top" wrapText="1"/>
    </xf>
    <xf numFmtId="0" fontId="61" fillId="0" borderId="15" xfId="3" applyFont="1" applyBorder="1" applyAlignment="1">
      <alignment horizontal="center" vertical="center" wrapText="1"/>
    </xf>
    <xf numFmtId="0" fontId="27" fillId="0" borderId="15" xfId="3" applyFont="1" applyBorder="1" applyAlignment="1">
      <alignment horizontal="center" vertical="center" wrapText="1"/>
    </xf>
    <xf numFmtId="167" fontId="48" fillId="0" borderId="15" xfId="3" applyNumberFormat="1" applyFont="1" applyBorder="1" applyAlignment="1">
      <alignment horizontal="center" vertical="center" wrapText="1"/>
    </xf>
    <xf numFmtId="0" fontId="36" fillId="0" borderId="15" xfId="3" applyFont="1" applyBorder="1" applyAlignment="1">
      <alignment horizontal="center" vertical="center"/>
    </xf>
    <xf numFmtId="1" fontId="54" fillId="0" borderId="15" xfId="3" applyNumberFormat="1" applyFont="1" applyBorder="1" applyAlignment="1">
      <alignment horizontal="center" vertical="center" wrapText="1"/>
    </xf>
    <xf numFmtId="167" fontId="36" fillId="0" borderId="15" xfId="3" applyNumberFormat="1" applyFont="1" applyBorder="1" applyAlignment="1">
      <alignment horizontal="center" vertical="center" wrapText="1"/>
    </xf>
    <xf numFmtId="0" fontId="48" fillId="0" borderId="15" xfId="3" applyFont="1" applyBorder="1" applyAlignment="1">
      <alignment horizontal="center" vertical="center"/>
    </xf>
    <xf numFmtId="167" fontId="48" fillId="0" borderId="15" xfId="3" applyNumberFormat="1" applyFont="1" applyBorder="1" applyAlignment="1">
      <alignment horizontal="center" vertical="center"/>
    </xf>
    <xf numFmtId="0" fontId="18" fillId="0" borderId="0" xfId="3" applyFont="1" applyAlignment="1">
      <alignment vertical="center" wrapText="1"/>
    </xf>
    <xf numFmtId="0" fontId="16" fillId="0" borderId="0" xfId="3" applyFont="1" applyAlignment="1">
      <alignment vertical="center" wrapText="1"/>
    </xf>
    <xf numFmtId="0" fontId="15" fillId="0" borderId="0" xfId="3" applyFont="1" applyAlignment="1">
      <alignment horizontal="left" vertical="center" wrapText="1"/>
    </xf>
    <xf numFmtId="0" fontId="21" fillId="0" borderId="0" xfId="3" applyFont="1" applyAlignment="1">
      <alignment horizontal="center" vertical="center" wrapText="1"/>
    </xf>
    <xf numFmtId="0" fontId="19" fillId="0" borderId="0" xfId="3" applyFont="1" applyAlignment="1">
      <alignment horizontal="center" vertical="center" wrapText="1"/>
    </xf>
    <xf numFmtId="0" fontId="12" fillId="0" borderId="50" xfId="3" applyBorder="1" applyAlignment="1">
      <alignment vertical="center" wrapText="1"/>
    </xf>
    <xf numFmtId="164" fontId="0" fillId="0" borderId="0" xfId="27" applyFont="1" applyFill="1" applyAlignment="1">
      <alignment vertical="center" wrapText="1"/>
    </xf>
    <xf numFmtId="164" fontId="12" fillId="0" borderId="0" xfId="27" applyFont="1" applyFill="1" applyAlignment="1">
      <alignment vertical="center" wrapText="1"/>
    </xf>
    <xf numFmtId="0" fontId="12" fillId="0" borderId="3" xfId="3" applyBorder="1" applyAlignment="1">
      <alignment horizontal="center" vertical="center" wrapText="1"/>
    </xf>
    <xf numFmtId="164" fontId="0" fillId="0" borderId="0" xfId="27" applyFont="1" applyFill="1" applyBorder="1" applyAlignment="1">
      <alignment vertical="center" wrapText="1"/>
    </xf>
    <xf numFmtId="164" fontId="12" fillId="0" borderId="0" xfId="27" applyFont="1" applyFill="1" applyAlignment="1">
      <alignment horizontal="left" vertical="center" wrapText="1"/>
    </xf>
    <xf numFmtId="1" fontId="12" fillId="0" borderId="0" xfId="27" applyNumberFormat="1" applyFont="1" applyFill="1" applyAlignment="1">
      <alignment horizontal="center" vertical="center" wrapText="1"/>
    </xf>
    <xf numFmtId="164" fontId="12" fillId="0" borderId="0" xfId="27" applyFont="1" applyFill="1" applyAlignment="1">
      <alignment horizontal="center" vertical="center" wrapText="1"/>
    </xf>
    <xf numFmtId="164" fontId="0" fillId="0" borderId="0" xfId="28" applyFont="1" applyFill="1" applyAlignment="1">
      <alignment vertical="center" wrapText="1"/>
    </xf>
    <xf numFmtId="164" fontId="12" fillId="0" borderId="0" xfId="28" applyFont="1" applyFill="1" applyAlignment="1">
      <alignment vertical="center" wrapText="1"/>
    </xf>
    <xf numFmtId="1" fontId="22" fillId="0" borderId="0" xfId="28" applyNumberFormat="1" applyFont="1" applyFill="1" applyAlignment="1">
      <alignment horizontal="center" vertical="center" wrapText="1"/>
    </xf>
    <xf numFmtId="164" fontId="22" fillId="0" borderId="0" xfId="28" applyFont="1" applyFill="1" applyAlignment="1">
      <alignment vertical="center" wrapText="1"/>
    </xf>
    <xf numFmtId="0" fontId="22" fillId="0" borderId="50" xfId="0" applyFont="1" applyBorder="1" applyAlignment="1">
      <alignment vertical="center" wrapText="1"/>
    </xf>
    <xf numFmtId="0" fontId="69" fillId="0" borderId="0" xfId="29"/>
    <xf numFmtId="164" fontId="54" fillId="0" borderId="0" xfId="29" applyNumberFormat="1" applyFont="1" applyAlignment="1">
      <alignment vertical="center" wrapText="1"/>
    </xf>
    <xf numFmtId="0" fontId="29" fillId="0" borderId="0" xfId="29" applyFont="1"/>
    <xf numFmtId="0" fontId="55" fillId="0" borderId="15" xfId="29" applyFont="1" applyBorder="1" applyAlignment="1">
      <alignment vertical="center" wrapText="1"/>
    </xf>
    <xf numFmtId="0" fontId="58" fillId="0" borderId="51" xfId="0" applyFont="1" applyBorder="1" applyAlignment="1">
      <alignment horizontal="center" vertical="center" wrapText="1"/>
    </xf>
    <xf numFmtId="0" fontId="71" fillId="0" borderId="51" xfId="0" applyFont="1" applyBorder="1" applyAlignment="1">
      <alignment horizontal="center" vertical="center" wrapText="1"/>
    </xf>
    <xf numFmtId="0" fontId="15" fillId="0" borderId="51" xfId="0" applyFont="1" applyBorder="1" applyAlignment="1">
      <alignment horizontal="center" vertical="center" wrapText="1"/>
    </xf>
    <xf numFmtId="0" fontId="22" fillId="0" borderId="51" xfId="0" applyFont="1" applyBorder="1" applyAlignment="1">
      <alignment vertical="center" wrapText="1"/>
    </xf>
    <xf numFmtId="0" fontId="78" fillId="0" borderId="51" xfId="1" applyFont="1" applyFill="1" applyBorder="1" applyAlignment="1" applyProtection="1">
      <alignment horizontal="center" vertical="center" wrapText="1"/>
    </xf>
    <xf numFmtId="0" fontId="22" fillId="0" borderId="51" xfId="0" applyFont="1" applyBorder="1" applyAlignment="1">
      <alignment horizontal="left" vertical="center" wrapText="1"/>
    </xf>
    <xf numFmtId="0" fontId="78" fillId="0" borderId="51" xfId="1" applyFont="1" applyBorder="1" applyAlignment="1" applyProtection="1">
      <alignment horizontal="center" vertical="center"/>
    </xf>
    <xf numFmtId="164" fontId="22" fillId="0" borderId="51" xfId="2" applyFont="1" applyFill="1" applyBorder="1" applyAlignment="1">
      <alignment vertical="center" wrapText="1"/>
    </xf>
    <xf numFmtId="0" fontId="78" fillId="0" borderId="51" xfId="1" applyFont="1" applyBorder="1" applyAlignment="1" applyProtection="1">
      <alignment horizontal="center" vertical="center" wrapText="1"/>
    </xf>
    <xf numFmtId="0" fontId="75" fillId="0" borderId="51" xfId="0" applyFont="1" applyBorder="1" applyAlignment="1">
      <alignment horizontal="center" vertical="center" wrapText="1"/>
    </xf>
    <xf numFmtId="0" fontId="76" fillId="0" borderId="51" xfId="0" applyFont="1" applyBorder="1" applyAlignment="1">
      <alignment horizontal="left" vertical="center" wrapText="1"/>
    </xf>
    <xf numFmtId="0" fontId="74" fillId="0" borderId="51" xfId="0" applyFont="1" applyBorder="1" applyAlignment="1">
      <alignment horizontal="center" vertical="center" wrapText="1"/>
    </xf>
    <xf numFmtId="0" fontId="74" fillId="0" borderId="51" xfId="1" applyFont="1" applyFill="1" applyBorder="1" applyAlignment="1" applyProtection="1">
      <alignment horizontal="center" vertical="center" wrapText="1"/>
    </xf>
    <xf numFmtId="0" fontId="72" fillId="0" borderId="51" xfId="0" applyFont="1" applyBorder="1" applyAlignment="1">
      <alignment horizontal="justify" vertical="center" wrapText="1"/>
    </xf>
    <xf numFmtId="0" fontId="77" fillId="0" borderId="51" xfId="0" applyFont="1" applyBorder="1" applyAlignment="1">
      <alignment horizontal="left" vertical="center" wrapText="1"/>
    </xf>
    <xf numFmtId="0" fontId="15" fillId="0" borderId="51" xfId="3" applyFont="1" applyBorder="1" applyAlignment="1">
      <alignment horizontal="center" vertical="center" wrapText="1"/>
    </xf>
    <xf numFmtId="1" fontId="15" fillId="0" borderId="51" xfId="3" applyNumberFormat="1" applyFont="1" applyBorder="1" applyAlignment="1">
      <alignment horizontal="center" vertical="center" wrapText="1"/>
    </xf>
    <xf numFmtId="0" fontId="54" fillId="0" borderId="44" xfId="0" applyFont="1" applyBorder="1" applyAlignment="1">
      <alignment vertical="center" wrapText="1"/>
    </xf>
    <xf numFmtId="0" fontId="54" fillId="0" borderId="15" xfId="0" applyFont="1" applyBorder="1" applyAlignment="1">
      <alignment vertical="center" wrapText="1"/>
    </xf>
    <xf numFmtId="0" fontId="29" fillId="0" borderId="15" xfId="0" applyFont="1" applyBorder="1" applyAlignment="1">
      <alignment vertical="center" wrapText="1"/>
    </xf>
    <xf numFmtId="0" fontId="54" fillId="3" borderId="15" xfId="0" applyFont="1" applyFill="1" applyBorder="1" applyAlignment="1">
      <alignment horizontal="center" vertical="center" wrapText="1"/>
    </xf>
    <xf numFmtId="0" fontId="29" fillId="3" borderId="15" xfId="0" applyFont="1" applyFill="1" applyBorder="1" applyAlignment="1">
      <alignment horizontal="left" vertical="center" wrapText="1"/>
    </xf>
    <xf numFmtId="0" fontId="54" fillId="3" borderId="16" xfId="0" applyFont="1" applyFill="1" applyBorder="1" applyAlignment="1">
      <alignment horizontal="center" vertical="center" wrapText="1"/>
    </xf>
    <xf numFmtId="0" fontId="29" fillId="3" borderId="16" xfId="0" applyFont="1" applyFill="1" applyBorder="1" applyAlignment="1">
      <alignment horizontal="left" vertical="center" wrapText="1"/>
    </xf>
    <xf numFmtId="0" fontId="54" fillId="3" borderId="44"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54" fillId="7" borderId="44" xfId="0" applyFont="1" applyFill="1" applyBorder="1" applyAlignment="1">
      <alignment horizontal="center" vertical="center" wrapText="1"/>
    </xf>
    <xf numFmtId="0" fontId="54" fillId="7" borderId="15" xfId="0" applyFont="1" applyFill="1" applyBorder="1" applyAlignment="1">
      <alignment horizontal="center" vertical="center" wrapText="1"/>
    </xf>
    <xf numFmtId="0" fontId="29" fillId="7" borderId="15" xfId="0" applyFont="1" applyFill="1" applyBorder="1" applyAlignment="1">
      <alignment horizontal="left" vertical="center" wrapText="1"/>
    </xf>
    <xf numFmtId="0" fontId="36" fillId="7" borderId="15" xfId="1" applyFont="1" applyFill="1" applyBorder="1" applyAlignment="1" applyProtection="1">
      <alignment horizontal="center" vertical="center" wrapText="1"/>
    </xf>
    <xf numFmtId="0" fontId="36" fillId="7" borderId="15" xfId="0" applyFont="1" applyFill="1" applyBorder="1" applyAlignment="1">
      <alignment horizontal="center" vertical="center" wrapText="1"/>
    </xf>
    <xf numFmtId="0" fontId="54" fillId="3" borderId="28" xfId="0" applyFont="1" applyFill="1" applyBorder="1" applyAlignment="1">
      <alignment horizontal="center" vertical="center" wrapText="1"/>
    </xf>
    <xf numFmtId="0" fontId="36" fillId="3" borderId="28" xfId="0" applyFont="1" applyFill="1" applyBorder="1" applyAlignment="1">
      <alignment horizontal="center" vertical="center" wrapText="1"/>
    </xf>
    <xf numFmtId="0" fontId="36" fillId="3" borderId="51" xfId="1" applyFont="1" applyFill="1" applyBorder="1" applyAlignment="1" applyProtection="1">
      <alignment horizontal="center" vertical="center"/>
    </xf>
    <xf numFmtId="0" fontId="66" fillId="7" borderId="15" xfId="0" applyFont="1" applyFill="1" applyBorder="1" applyAlignment="1">
      <alignment horizontal="left" vertical="center" wrapText="1"/>
    </xf>
    <xf numFmtId="164" fontId="54" fillId="3" borderId="15" xfId="0" applyNumberFormat="1" applyFont="1" applyFill="1" applyBorder="1" applyAlignment="1">
      <alignment horizontal="center" vertical="center" wrapText="1"/>
    </xf>
    <xf numFmtId="0" fontId="36" fillId="3" borderId="15" xfId="0" applyFont="1" applyFill="1" applyBorder="1" applyAlignment="1">
      <alignment horizontal="center" wrapText="1"/>
    </xf>
    <xf numFmtId="0" fontId="36" fillId="3" borderId="28" xfId="1" applyFont="1" applyFill="1" applyBorder="1" applyAlignment="1" applyProtection="1">
      <alignment horizontal="center" vertical="center" wrapText="1"/>
    </xf>
    <xf numFmtId="49" fontId="54" fillId="3" borderId="15" xfId="0" applyNumberFormat="1" applyFont="1" applyFill="1" applyBorder="1" applyAlignment="1">
      <alignment horizontal="center" vertical="center" wrapText="1"/>
    </xf>
    <xf numFmtId="49" fontId="54" fillId="3" borderId="28" xfId="0" applyNumberFormat="1" applyFont="1" applyFill="1" applyBorder="1" applyAlignment="1">
      <alignment horizontal="center" vertical="center" wrapText="1"/>
    </xf>
    <xf numFmtId="0" fontId="54" fillId="7" borderId="28" xfId="0" applyFont="1" applyFill="1" applyBorder="1" applyAlignment="1">
      <alignment horizontal="center" vertical="center" wrapText="1"/>
    </xf>
    <xf numFmtId="0" fontId="54" fillId="3" borderId="0" xfId="0" applyFont="1" applyFill="1" applyAlignment="1">
      <alignment horizontal="center" vertical="center" wrapText="1"/>
    </xf>
    <xf numFmtId="0" fontId="54" fillId="3" borderId="51" xfId="0" applyFont="1" applyFill="1" applyBorder="1" applyAlignment="1">
      <alignment horizontal="center" vertical="center" wrapText="1"/>
    </xf>
    <xf numFmtId="0" fontId="29" fillId="3" borderId="51"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36" fillId="3" borderId="0" xfId="1" applyFont="1" applyFill="1" applyAlignment="1" applyProtection="1">
      <alignment horizontal="center" vertical="center"/>
    </xf>
    <xf numFmtId="0" fontId="36" fillId="3" borderId="15" xfId="1" applyFont="1" applyFill="1" applyBorder="1" applyAlignment="1" applyProtection="1">
      <alignment horizontal="center" vertical="center"/>
    </xf>
    <xf numFmtId="0" fontId="54" fillId="3" borderId="15" xfId="3" applyFont="1" applyFill="1" applyBorder="1" applyAlignment="1">
      <alignment horizontal="center" vertical="center" wrapText="1"/>
    </xf>
    <xf numFmtId="0" fontId="29" fillId="3" borderId="15" xfId="3" applyFont="1" applyFill="1" applyBorder="1" applyAlignment="1">
      <alignment horizontal="left" vertical="center" wrapText="1"/>
    </xf>
    <xf numFmtId="0" fontId="36" fillId="3" borderId="15" xfId="3" applyFont="1" applyFill="1" applyBorder="1" applyAlignment="1">
      <alignment horizontal="center" vertical="center" wrapText="1"/>
    </xf>
    <xf numFmtId="164" fontId="55" fillId="3" borderId="0" xfId="3" applyNumberFormat="1" applyFont="1" applyFill="1" applyAlignment="1">
      <alignment vertical="center" wrapText="1"/>
    </xf>
    <xf numFmtId="1" fontId="55" fillId="3" borderId="0" xfId="3" applyNumberFormat="1" applyFont="1" applyFill="1" applyAlignment="1">
      <alignment horizontal="center" vertical="center" wrapText="1"/>
    </xf>
    <xf numFmtId="164" fontId="54" fillId="3" borderId="0" xfId="3" applyNumberFormat="1" applyFont="1" applyFill="1" applyAlignment="1">
      <alignment vertical="center" wrapText="1"/>
    </xf>
    <xf numFmtId="0" fontId="60" fillId="0" borderId="36" xfId="3" applyFont="1" applyBorder="1" applyAlignment="1">
      <alignment vertical="center" wrapText="1"/>
    </xf>
    <xf numFmtId="0" fontId="36" fillId="0" borderId="15" xfId="3" applyFont="1" applyBorder="1" applyAlignment="1">
      <alignment vertical="center" wrapText="1"/>
    </xf>
    <xf numFmtId="0" fontId="54" fillId="8" borderId="15" xfId="3" applyFont="1" applyFill="1" applyBorder="1" applyAlignment="1">
      <alignment horizontal="center" vertical="center" wrapText="1"/>
    </xf>
    <xf numFmtId="0" fontId="27" fillId="8" borderId="15" xfId="1" applyFill="1" applyBorder="1" applyAlignment="1" applyProtection="1">
      <alignment vertical="center" wrapText="1"/>
    </xf>
    <xf numFmtId="0" fontId="12" fillId="0" borderId="53" xfId="0" applyFont="1" applyBorder="1" applyAlignment="1">
      <alignment horizontal="center" vertical="center" wrapText="1"/>
    </xf>
    <xf numFmtId="0" fontId="0" fillId="0" borderId="53" xfId="0" applyBorder="1" applyAlignment="1">
      <alignment horizontal="center" vertical="center" wrapText="1"/>
    </xf>
    <xf numFmtId="0" fontId="25" fillId="0" borderId="53" xfId="0" applyFont="1" applyBorder="1" applyAlignment="1" applyProtection="1">
      <alignment horizontal="justify" vertical="center" wrapText="1"/>
      <protection locked="0"/>
    </xf>
    <xf numFmtId="0" fontId="36" fillId="0" borderId="53" xfId="1" applyFont="1" applyFill="1" applyBorder="1" applyAlignment="1" applyProtection="1">
      <alignment horizontal="center" vertical="center" wrapText="1"/>
    </xf>
    <xf numFmtId="0" fontId="29" fillId="0" borderId="44" xfId="0" applyFont="1" applyBorder="1" applyAlignment="1">
      <alignment horizontal="left" vertical="center" wrapText="1"/>
    </xf>
    <xf numFmtId="0" fontId="54" fillId="0" borderId="44" xfId="0" applyFont="1" applyBorder="1" applyAlignment="1">
      <alignment horizontal="left" vertical="center" wrapText="1"/>
    </xf>
    <xf numFmtId="0" fontId="54" fillId="0" borderId="16"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6" xfId="0" applyFont="1" applyBorder="1" applyAlignment="1">
      <alignment horizontal="left" vertical="center" wrapText="1"/>
    </xf>
    <xf numFmtId="0" fontId="36" fillId="0" borderId="16" xfId="0" applyFont="1" applyBorder="1" applyAlignment="1">
      <alignment horizontal="center" vertical="center" wrapText="1"/>
    </xf>
    <xf numFmtId="0" fontId="54" fillId="0" borderId="26" xfId="0" applyFont="1" applyBorder="1" applyAlignment="1">
      <alignment horizontal="left" vertical="center" wrapText="1"/>
    </xf>
    <xf numFmtId="164" fontId="55" fillId="0" borderId="54" xfId="0" applyNumberFormat="1" applyFont="1" applyBorder="1" applyAlignment="1">
      <alignment horizontal="center" vertical="center" wrapText="1"/>
    </xf>
    <xf numFmtId="1" fontId="55" fillId="0" borderId="54" xfId="0" applyNumberFormat="1" applyFont="1" applyBorder="1" applyAlignment="1">
      <alignment horizontal="center" vertical="center" wrapText="1"/>
    </xf>
    <xf numFmtId="0" fontId="54" fillId="0" borderId="54" xfId="0" applyFont="1" applyBorder="1" applyAlignment="1">
      <alignment horizontal="center" vertical="center" wrapText="1"/>
    </xf>
    <xf numFmtId="164" fontId="54" fillId="0" borderId="54" xfId="0" applyNumberFormat="1" applyFont="1" applyBorder="1" applyAlignment="1">
      <alignment vertical="center" wrapText="1"/>
    </xf>
    <xf numFmtId="164" fontId="54" fillId="0" borderId="55" xfId="0" applyNumberFormat="1" applyFont="1" applyBorder="1" applyAlignment="1">
      <alignment vertical="center" wrapText="1"/>
    </xf>
    <xf numFmtId="0" fontId="12" fillId="0" borderId="55" xfId="0" applyFont="1" applyBorder="1" applyAlignment="1">
      <alignment horizontal="center" vertical="center" wrapText="1"/>
    </xf>
    <xf numFmtId="0" fontId="12" fillId="0" borderId="55" xfId="0" applyFont="1" applyBorder="1" applyAlignment="1">
      <alignment horizontal="justify" vertical="center" wrapText="1"/>
    </xf>
    <xf numFmtId="0" fontId="63" fillId="0" borderId="55" xfId="1" applyFont="1" applyFill="1" applyBorder="1" applyAlignment="1" applyProtection="1">
      <alignment horizontal="center" vertical="center" wrapText="1"/>
    </xf>
    <xf numFmtId="164" fontId="12" fillId="0" borderId="55" xfId="5" applyFont="1" applyFill="1" applyBorder="1" applyAlignment="1">
      <alignment horizontal="center" vertical="center" wrapText="1"/>
    </xf>
    <xf numFmtId="0" fontId="63" fillId="0" borderId="55" xfId="1" applyFont="1" applyFill="1" applyBorder="1" applyAlignment="1" applyProtection="1">
      <alignment horizontal="center" vertical="center"/>
    </xf>
    <xf numFmtId="164" fontId="63" fillId="0" borderId="55" xfId="1" applyNumberFormat="1" applyFont="1" applyFill="1" applyBorder="1" applyAlignment="1" applyProtection="1">
      <alignment horizontal="center" vertical="center" wrapText="1"/>
    </xf>
    <xf numFmtId="164" fontId="22" fillId="0" borderId="55" xfId="5" applyFont="1" applyFill="1" applyBorder="1" applyAlignment="1">
      <alignment horizontal="center" vertical="center" wrapText="1"/>
    </xf>
    <xf numFmtId="1" fontId="22" fillId="0" borderId="55" xfId="5" applyNumberFormat="1" applyFont="1" applyFill="1" applyBorder="1" applyAlignment="1">
      <alignment horizontal="center" vertical="center" wrapText="1"/>
    </xf>
    <xf numFmtId="164" fontId="12" fillId="0" borderId="55" xfId="5" applyFont="1" applyFill="1" applyBorder="1" applyAlignment="1">
      <alignment vertical="center" wrapText="1"/>
    </xf>
    <xf numFmtId="164" fontId="62" fillId="0" borderId="55" xfId="1" applyNumberFormat="1" applyFont="1" applyFill="1" applyBorder="1" applyAlignment="1" applyProtection="1">
      <alignment horizontal="center" vertical="center" wrapText="1"/>
    </xf>
    <xf numFmtId="0" fontId="12" fillId="0" borderId="55" xfId="5" applyNumberFormat="1" applyFont="1" applyFill="1" applyBorder="1" applyAlignment="1">
      <alignment vertical="center" wrapText="1"/>
    </xf>
    <xf numFmtId="0" fontId="36" fillId="0" borderId="57" xfId="1" applyFont="1" applyFill="1" applyBorder="1" applyAlignment="1" applyProtection="1">
      <alignment horizontal="center" vertical="center" wrapText="1"/>
    </xf>
    <xf numFmtId="0" fontId="36" fillId="0" borderId="44" xfId="0" applyFont="1" applyBorder="1" applyAlignment="1">
      <alignment horizontal="center" vertical="center" wrapText="1"/>
    </xf>
    <xf numFmtId="0" fontId="36" fillId="0" borderId="44" xfId="0" applyFont="1" applyBorder="1" applyAlignment="1">
      <alignment horizontal="center" vertical="center"/>
    </xf>
    <xf numFmtId="0" fontId="61" fillId="0" borderId="44" xfId="0" applyFont="1" applyBorder="1" applyAlignment="1">
      <alignment horizontal="center" vertical="center" wrapText="1"/>
    </xf>
    <xf numFmtId="0" fontId="61" fillId="0" borderId="44" xfId="0" applyFont="1" applyBorder="1" applyAlignment="1">
      <alignment horizontal="center" vertical="center"/>
    </xf>
    <xf numFmtId="0" fontId="48" fillId="0" borderId="44" xfId="0" applyFont="1" applyBorder="1" applyAlignment="1">
      <alignment horizontal="center" vertical="center" wrapText="1"/>
    </xf>
    <xf numFmtId="0" fontId="48" fillId="0" borderId="44" xfId="0" applyFont="1" applyBorder="1" applyAlignment="1">
      <alignment horizontal="center" vertical="center"/>
    </xf>
    <xf numFmtId="164" fontId="54" fillId="0" borderId="57" xfId="0" applyNumberFormat="1" applyFont="1" applyBorder="1" applyAlignment="1">
      <alignment horizontal="center" vertical="center" wrapText="1"/>
    </xf>
    <xf numFmtId="0" fontId="29" fillId="0" borderId="55" xfId="0" applyFont="1" applyBorder="1" applyAlignment="1">
      <alignment horizontal="left" vertical="center" wrapText="1"/>
    </xf>
    <xf numFmtId="0" fontId="54" fillId="0" borderId="55" xfId="0" applyFont="1" applyBorder="1" applyAlignment="1">
      <alignment horizontal="left" vertical="center" wrapText="1"/>
    </xf>
    <xf numFmtId="0" fontId="0" fillId="0" borderId="55" xfId="0" applyBorder="1"/>
    <xf numFmtId="0" fontId="25" fillId="0" borderId="56" xfId="0" applyFont="1" applyBorder="1" applyAlignment="1" applyProtection="1">
      <alignment vertical="center" wrapText="1"/>
      <protection locked="0"/>
    </xf>
    <xf numFmtId="0" fontId="25" fillId="0" borderId="55" xfId="0" applyFont="1" applyBorder="1" applyAlignment="1" applyProtection="1">
      <alignment horizontal="justify" vertical="center" wrapText="1"/>
      <protection locked="0"/>
    </xf>
    <xf numFmtId="0" fontId="36" fillId="3" borderId="15" xfId="1" applyFont="1" applyFill="1" applyBorder="1" applyAlignment="1" applyProtection="1">
      <alignment horizontal="center" vertical="center" wrapText="1"/>
    </xf>
    <xf numFmtId="0" fontId="61" fillId="3" borderId="15" xfId="3" applyFont="1" applyFill="1" applyBorder="1" applyAlignment="1">
      <alignment horizontal="center" vertical="center" wrapText="1"/>
    </xf>
    <xf numFmtId="0" fontId="54" fillId="3" borderId="52" xfId="3" applyFont="1" applyFill="1" applyBorder="1" applyAlignment="1">
      <alignment horizontal="center" vertical="center" wrapText="1"/>
    </xf>
    <xf numFmtId="0" fontId="48" fillId="3" borderId="15" xfId="3" applyFont="1" applyFill="1" applyBorder="1" applyAlignment="1">
      <alignment horizontal="center" vertical="center" wrapText="1"/>
    </xf>
    <xf numFmtId="0" fontId="54" fillId="3" borderId="16" xfId="3" applyFont="1" applyFill="1" applyBorder="1" applyAlignment="1">
      <alignment horizontal="center" vertical="center" wrapText="1"/>
    </xf>
    <xf numFmtId="0" fontId="48" fillId="3" borderId="16" xfId="3" applyFont="1" applyFill="1" applyBorder="1" applyAlignment="1">
      <alignment horizontal="center" vertical="center" wrapText="1"/>
    </xf>
    <xf numFmtId="0" fontId="54" fillId="3" borderId="44" xfId="3" applyFont="1" applyFill="1" applyBorder="1" applyAlignment="1">
      <alignment horizontal="center" vertical="center" wrapText="1"/>
    </xf>
    <xf numFmtId="49" fontId="54" fillId="3" borderId="16" xfId="3" applyNumberFormat="1" applyFont="1" applyFill="1" applyBorder="1" applyAlignment="1">
      <alignment horizontal="center" vertical="center" wrapText="1"/>
    </xf>
    <xf numFmtId="0" fontId="54" fillId="3" borderId="26" xfId="3" applyFont="1" applyFill="1" applyBorder="1" applyAlignment="1">
      <alignment horizontal="center" vertical="center" wrapText="1"/>
    </xf>
    <xf numFmtId="0" fontId="55" fillId="0" borderId="15" xfId="3" applyFont="1" applyBorder="1" applyAlignment="1">
      <alignment vertical="top" wrapText="1"/>
    </xf>
    <xf numFmtId="0" fontId="29" fillId="0" borderId="15" xfId="3" applyFont="1" applyBorder="1" applyAlignment="1">
      <alignment horizontal="left" vertical="top" wrapText="1"/>
    </xf>
    <xf numFmtId="0" fontId="29" fillId="8" borderId="15" xfId="3" applyFont="1" applyFill="1" applyBorder="1" applyAlignment="1">
      <alignment horizontal="left" vertical="center" wrapText="1"/>
    </xf>
    <xf numFmtId="0" fontId="29" fillId="0" borderId="15" xfId="3" applyFont="1" applyBorder="1" applyAlignment="1">
      <alignment vertical="center" wrapText="1"/>
    </xf>
    <xf numFmtId="0" fontId="29" fillId="3" borderId="16" xfId="3" applyFont="1" applyFill="1" applyBorder="1" applyAlignment="1">
      <alignment horizontal="left" vertical="center" wrapText="1"/>
    </xf>
    <xf numFmtId="0" fontId="54" fillId="0" borderId="0" xfId="3" applyFont="1" applyAlignment="1">
      <alignment vertical="top" wrapText="1"/>
    </xf>
    <xf numFmtId="0" fontId="12" fillId="8" borderId="15" xfId="0" applyFont="1" applyFill="1" applyBorder="1" applyAlignment="1">
      <alignment vertical="top" wrapText="1"/>
    </xf>
    <xf numFmtId="0" fontId="22" fillId="8" borderId="15" xfId="0" applyFont="1" applyFill="1" applyBorder="1" applyAlignment="1">
      <alignment vertical="center" wrapText="1"/>
    </xf>
    <xf numFmtId="0" fontId="29" fillId="8" borderId="15" xfId="3" applyFont="1" applyFill="1" applyBorder="1" applyAlignment="1">
      <alignment horizontal="left" vertical="top" wrapText="1"/>
    </xf>
    <xf numFmtId="0" fontId="54" fillId="0" borderId="0" xfId="3" applyFont="1" applyAlignment="1">
      <alignment vertical="center" wrapText="1"/>
    </xf>
    <xf numFmtId="49" fontId="54" fillId="0" borderId="58" xfId="29" applyNumberFormat="1" applyFont="1" applyBorder="1" applyAlignment="1">
      <alignment horizontal="justify" vertical="center" wrapText="1"/>
    </xf>
    <xf numFmtId="164" fontId="36" fillId="0" borderId="58" xfId="1" applyNumberFormat="1" applyFont="1" applyBorder="1" applyAlignment="1" applyProtection="1">
      <alignment horizontal="center" vertical="center" wrapText="1"/>
    </xf>
    <xf numFmtId="0" fontId="54" fillId="0" borderId="58" xfId="29" applyFont="1" applyBorder="1" applyAlignment="1">
      <alignment vertical="center" wrapText="1"/>
    </xf>
    <xf numFmtId="0" fontId="36" fillId="0" borderId="58" xfId="1" applyFont="1" applyFill="1" applyBorder="1" applyAlignment="1" applyProtection="1">
      <alignment horizontal="center" vertical="center" wrapText="1"/>
    </xf>
    <xf numFmtId="0" fontId="48" fillId="0" borderId="58" xfId="29" applyFont="1" applyBorder="1" applyAlignment="1">
      <alignment horizontal="center" vertical="center" wrapText="1"/>
    </xf>
    <xf numFmtId="0" fontId="61" fillId="0" borderId="58" xfId="29" applyFont="1" applyBorder="1" applyAlignment="1">
      <alignment horizontal="center" vertical="center" wrapText="1"/>
    </xf>
    <xf numFmtId="0" fontId="54" fillId="0" borderId="58" xfId="29" applyFont="1" applyBorder="1" applyAlignment="1">
      <alignment horizontal="left" vertical="center" wrapText="1"/>
    </xf>
    <xf numFmtId="0" fontId="36" fillId="0" borderId="58" xfId="29" applyFont="1" applyBorder="1" applyAlignment="1">
      <alignment horizontal="center" vertical="center" wrapText="1"/>
    </xf>
    <xf numFmtId="49" fontId="54" fillId="9" borderId="58" xfId="29" applyNumberFormat="1" applyFont="1" applyFill="1" applyBorder="1" applyAlignment="1">
      <alignment horizontal="justify" vertical="center" wrapText="1"/>
    </xf>
    <xf numFmtId="0" fontId="36" fillId="9" borderId="58" xfId="1" applyFont="1" applyFill="1" applyBorder="1" applyAlignment="1" applyProtection="1">
      <alignment horizontal="center" vertical="center" wrapText="1"/>
    </xf>
    <xf numFmtId="0" fontId="54" fillId="9" borderId="58" xfId="29" applyFont="1" applyFill="1" applyBorder="1" applyAlignment="1">
      <alignment horizontal="left" vertical="center" wrapText="1"/>
    </xf>
    <xf numFmtId="164" fontId="36" fillId="9" borderId="58" xfId="1" applyNumberFormat="1" applyFont="1" applyFill="1" applyBorder="1" applyAlignment="1" applyProtection="1">
      <alignment horizontal="center" vertical="center" wrapText="1"/>
    </xf>
    <xf numFmtId="0" fontId="54" fillId="9" borderId="58" xfId="29" applyFont="1" applyFill="1" applyBorder="1" applyAlignment="1">
      <alignment vertical="center" wrapText="1"/>
    </xf>
    <xf numFmtId="0" fontId="0" fillId="0" borderId="0" xfId="0" applyAlignment="1">
      <alignment vertical="center" wrapText="1"/>
    </xf>
    <xf numFmtId="164" fontId="54" fillId="0" borderId="58" xfId="29" applyNumberFormat="1" applyFont="1" applyBorder="1" applyAlignment="1">
      <alignment vertical="center" wrapText="1"/>
    </xf>
    <xf numFmtId="169" fontId="61" fillId="0" borderId="58" xfId="29" applyNumberFormat="1" applyFont="1" applyBorder="1" applyAlignment="1">
      <alignment horizontal="center" vertical="center" wrapText="1"/>
    </xf>
    <xf numFmtId="0" fontId="36" fillId="0" borderId="58" xfId="1" applyFont="1" applyBorder="1" applyAlignment="1" applyProtection="1">
      <alignment horizontal="center" vertical="center"/>
    </xf>
    <xf numFmtId="0" fontId="48" fillId="0" borderId="58" xfId="29" applyFont="1" applyBorder="1" applyAlignment="1">
      <alignment horizontal="left" vertical="center" wrapText="1"/>
    </xf>
    <xf numFmtId="169" fontId="36" fillId="0" borderId="58" xfId="29" applyNumberFormat="1" applyFont="1" applyBorder="1" applyAlignment="1">
      <alignment horizontal="center" vertical="center" wrapText="1"/>
    </xf>
    <xf numFmtId="164" fontId="54" fillId="0" borderId="58" xfId="29" applyNumberFormat="1" applyFont="1" applyBorder="1" applyAlignment="1">
      <alignment horizontal="left" vertical="center" wrapText="1"/>
    </xf>
    <xf numFmtId="1" fontId="12" fillId="0" borderId="59" xfId="3" applyNumberFormat="1" applyBorder="1" applyAlignment="1">
      <alignment horizontal="center" vertical="center" wrapText="1"/>
    </xf>
    <xf numFmtId="0" fontId="12" fillId="0" borderId="59" xfId="3" applyBorder="1" applyAlignment="1">
      <alignment horizontal="center" vertical="center" wrapText="1"/>
    </xf>
    <xf numFmtId="0" fontId="25" fillId="0" borderId="59" xfId="0" applyFont="1" applyBorder="1" applyAlignment="1">
      <alignment horizontal="justify" vertical="center" wrapText="1"/>
    </xf>
    <xf numFmtId="0" fontId="36" fillId="0" borderId="59" xfId="1" applyFont="1" applyFill="1" applyBorder="1" applyAlignment="1" applyProtection="1">
      <alignment horizontal="center" vertical="center" wrapText="1"/>
    </xf>
    <xf numFmtId="0" fontId="12" fillId="8" borderId="42" xfId="3" applyFill="1" applyBorder="1" applyAlignment="1">
      <alignment horizontal="center" vertical="center" wrapText="1"/>
    </xf>
    <xf numFmtId="1" fontId="12" fillId="8" borderId="42" xfId="3" applyNumberFormat="1" applyFill="1" applyBorder="1" applyAlignment="1">
      <alignment horizontal="center" vertical="center" wrapText="1"/>
    </xf>
    <xf numFmtId="0" fontId="25" fillId="8" borderId="42" xfId="0" applyFont="1" applyFill="1" applyBorder="1" applyAlignment="1">
      <alignment horizontal="justify" vertical="center" wrapText="1"/>
    </xf>
    <xf numFmtId="0" fontId="36" fillId="8" borderId="42" xfId="1" applyFont="1" applyFill="1" applyBorder="1" applyAlignment="1" applyProtection="1">
      <alignment horizontal="center" vertical="center" wrapText="1"/>
    </xf>
    <xf numFmtId="0" fontId="12" fillId="8" borderId="42" xfId="0" applyFont="1" applyFill="1" applyBorder="1" applyAlignment="1">
      <alignment horizontal="justify" vertical="center" wrapText="1"/>
    </xf>
    <xf numFmtId="0" fontId="12" fillId="0" borderId="60" xfId="3" applyBorder="1" applyAlignment="1">
      <alignment horizontal="center" vertical="center" wrapText="1"/>
    </xf>
    <xf numFmtId="164" fontId="22" fillId="8" borderId="42" xfId="2" applyFont="1" applyFill="1" applyBorder="1" applyAlignment="1">
      <alignment horizontal="center" vertical="center" wrapText="1"/>
    </xf>
    <xf numFmtId="1" fontId="22" fillId="8" borderId="42" xfId="2" applyNumberFormat="1" applyFont="1" applyFill="1" applyBorder="1" applyAlignment="1">
      <alignment horizontal="center" vertical="center" wrapText="1"/>
    </xf>
    <xf numFmtId="0" fontId="12" fillId="8" borderId="43" xfId="0" applyFont="1" applyFill="1" applyBorder="1" applyAlignment="1">
      <alignment horizontal="center" vertical="center" wrapText="1"/>
    </xf>
    <xf numFmtId="164" fontId="12" fillId="8" borderId="42" xfId="2" applyFont="1" applyFill="1" applyBorder="1" applyAlignment="1">
      <alignment vertical="center" wrapText="1"/>
    </xf>
    <xf numFmtId="164" fontId="36" fillId="8" borderId="42" xfId="1" applyNumberFormat="1" applyFont="1" applyFill="1" applyBorder="1" applyAlignment="1" applyProtection="1">
      <alignment horizontal="center" vertical="center" wrapText="1"/>
    </xf>
    <xf numFmtId="164" fontId="0" fillId="8" borderId="42" xfId="2" applyFont="1" applyFill="1" applyBorder="1" applyAlignment="1">
      <alignment vertical="center" wrapText="1"/>
    </xf>
    <xf numFmtId="0" fontId="12" fillId="8" borderId="42" xfId="0" applyFont="1" applyFill="1" applyBorder="1" applyAlignment="1">
      <alignment horizontal="center" vertical="center" wrapText="1"/>
    </xf>
    <xf numFmtId="49" fontId="12" fillId="8" borderId="42" xfId="3" applyNumberFormat="1" applyFill="1" applyBorder="1" applyAlignment="1">
      <alignment horizontal="center" vertical="center" wrapText="1"/>
    </xf>
    <xf numFmtId="0" fontId="53" fillId="8" borderId="42" xfId="1" applyFont="1" applyFill="1" applyBorder="1" applyAlignment="1" applyProtection="1">
      <alignment horizontal="center" vertical="center" wrapText="1"/>
    </xf>
    <xf numFmtId="164" fontId="12" fillId="8" borderId="42" xfId="2" applyFont="1" applyFill="1" applyBorder="1" applyAlignment="1">
      <alignment horizontal="center" vertical="center" wrapText="1"/>
    </xf>
    <xf numFmtId="0" fontId="36" fillId="8" borderId="42" xfId="1" applyFont="1" applyFill="1" applyBorder="1" applyAlignment="1" applyProtection="1">
      <alignment horizontal="center"/>
    </xf>
    <xf numFmtId="0" fontId="58" fillId="8" borderId="51" xfId="0" applyFont="1" applyFill="1" applyBorder="1" applyAlignment="1">
      <alignment horizontal="center" vertical="center" wrapText="1"/>
    </xf>
    <xf numFmtId="0" fontId="22" fillId="8" borderId="51" xfId="0" applyFont="1" applyFill="1" applyBorder="1" applyAlignment="1">
      <alignment vertical="center" wrapText="1"/>
    </xf>
    <xf numFmtId="0" fontId="74" fillId="8" borderId="51" xfId="0" applyFont="1" applyFill="1" applyBorder="1" applyAlignment="1">
      <alignment horizontal="center" vertical="center" wrapText="1"/>
    </xf>
    <xf numFmtId="0" fontId="76" fillId="8" borderId="51" xfId="0" applyFont="1" applyFill="1" applyBorder="1" applyAlignment="1">
      <alignment horizontal="left" vertical="center" wrapText="1"/>
    </xf>
    <xf numFmtId="164" fontId="15" fillId="8" borderId="51" xfId="2" applyFont="1" applyFill="1" applyBorder="1" applyAlignment="1">
      <alignment horizontal="center" vertical="center" wrapText="1"/>
    </xf>
    <xf numFmtId="1" fontId="15" fillId="8" borderId="51" xfId="2" applyNumberFormat="1" applyFont="1" applyFill="1" applyBorder="1" applyAlignment="1">
      <alignment horizontal="center" vertical="center" wrapText="1"/>
    </xf>
    <xf numFmtId="0" fontId="15" fillId="8" borderId="51" xfId="0" applyFont="1" applyFill="1" applyBorder="1" applyAlignment="1">
      <alignment horizontal="center" vertical="center" wrapText="1"/>
    </xf>
    <xf numFmtId="164" fontId="22" fillId="8" borderId="51" xfId="2" applyFont="1" applyFill="1" applyBorder="1" applyAlignment="1">
      <alignment vertical="center" wrapText="1"/>
    </xf>
    <xf numFmtId="0" fontId="78" fillId="8" borderId="51" xfId="1" applyFont="1" applyFill="1" applyBorder="1" applyAlignment="1" applyProtection="1">
      <alignment horizontal="center" vertical="center"/>
    </xf>
    <xf numFmtId="0" fontId="29" fillId="0" borderId="51" xfId="0" applyFont="1" applyBorder="1" applyAlignment="1">
      <alignment horizontal="left" vertical="center" wrapText="1"/>
    </xf>
    <xf numFmtId="0" fontId="48" fillId="0" borderId="16" xfId="3" applyFont="1" applyBorder="1" applyAlignment="1">
      <alignment horizontal="center" vertical="center"/>
    </xf>
    <xf numFmtId="0" fontId="48" fillId="0" borderId="28" xfId="3" applyFont="1" applyBorder="1" applyAlignment="1">
      <alignment horizontal="center" vertical="center"/>
    </xf>
    <xf numFmtId="0" fontId="54" fillId="0" borderId="59" xfId="3" applyFont="1" applyBorder="1" applyAlignment="1">
      <alignment horizontal="center" vertical="center" wrapText="1"/>
    </xf>
    <xf numFmtId="0" fontId="66" fillId="0" borderId="59" xfId="3" applyFont="1" applyBorder="1" applyAlignment="1">
      <alignment horizontal="left" vertical="center" wrapText="1"/>
    </xf>
    <xf numFmtId="0" fontId="48" fillId="0" borderId="59" xfId="3" applyFont="1" applyBorder="1" applyAlignment="1">
      <alignment horizontal="center" vertical="center"/>
    </xf>
    <xf numFmtId="0" fontId="29" fillId="0" borderId="59" xfId="3" applyFont="1" applyBorder="1" applyAlignment="1">
      <alignment horizontal="left" vertical="center" wrapText="1"/>
    </xf>
    <xf numFmtId="0" fontId="48" fillId="8" borderId="15" xfId="3" applyFont="1" applyFill="1" applyBorder="1" applyAlignment="1">
      <alignment horizontal="center" vertical="center" wrapText="1"/>
    </xf>
    <xf numFmtId="168" fontId="48" fillId="0" borderId="27" xfId="3" applyNumberFormat="1" applyFont="1" applyBorder="1" applyAlignment="1">
      <alignment horizontal="center" vertical="center" wrapText="1"/>
    </xf>
    <xf numFmtId="0" fontId="29" fillId="3" borderId="0" xfId="3" applyFont="1" applyFill="1" applyAlignment="1">
      <alignment horizontal="left" vertical="center" wrapText="1"/>
    </xf>
    <xf numFmtId="0" fontId="29" fillId="3" borderId="0" xfId="3" applyFont="1" applyFill="1" applyAlignment="1">
      <alignment horizontal="left" vertical="top" wrapText="1"/>
    </xf>
    <xf numFmtId="49" fontId="54" fillId="3" borderId="59" xfId="3" applyNumberFormat="1" applyFont="1" applyFill="1" applyBorder="1" applyAlignment="1">
      <alignment horizontal="center" vertical="center" wrapText="1"/>
    </xf>
    <xf numFmtId="0" fontId="54" fillId="3" borderId="59" xfId="3" applyFont="1" applyFill="1" applyBorder="1" applyAlignment="1">
      <alignment horizontal="center" vertical="center" wrapText="1"/>
    </xf>
    <xf numFmtId="0" fontId="54" fillId="0" borderId="62" xfId="3" applyFont="1" applyBorder="1" applyAlignment="1">
      <alignment horizontal="center" vertical="center" wrapText="1"/>
    </xf>
    <xf numFmtId="0" fontId="54" fillId="0" borderId="63" xfId="3" applyFont="1" applyBorder="1" applyAlignment="1">
      <alignment horizontal="center" vertical="center" wrapText="1"/>
    </xf>
    <xf numFmtId="0" fontId="29" fillId="0" borderId="63" xfId="3" applyFont="1" applyBorder="1" applyAlignment="1">
      <alignment horizontal="left" vertical="center" wrapText="1"/>
    </xf>
    <xf numFmtId="0" fontId="48" fillId="0" borderId="63" xfId="3" applyFont="1" applyBorder="1" applyAlignment="1">
      <alignment horizontal="center" vertical="center" wrapText="1"/>
    </xf>
    <xf numFmtId="0" fontId="29" fillId="0" borderId="64" xfId="3" applyFont="1" applyBorder="1" applyAlignment="1">
      <alignment horizontal="left" vertical="center" wrapText="1"/>
    </xf>
    <xf numFmtId="0" fontId="54" fillId="0" borderId="65" xfId="3" applyFont="1" applyBorder="1" applyAlignment="1">
      <alignment horizontal="center" vertical="center" wrapText="1"/>
    </xf>
    <xf numFmtId="0" fontId="55" fillId="0" borderId="66" xfId="3" applyFont="1" applyBorder="1"/>
    <xf numFmtId="0" fontId="29" fillId="0" borderId="66" xfId="3" applyFont="1" applyBorder="1" applyAlignment="1">
      <alignment horizontal="left" vertical="center" wrapText="1"/>
    </xf>
    <xf numFmtId="0" fontId="54" fillId="0" borderId="67" xfId="3" applyFont="1" applyBorder="1" applyAlignment="1">
      <alignment horizontal="center" vertical="center" wrapText="1"/>
    </xf>
    <xf numFmtId="0" fontId="54" fillId="0" borderId="68" xfId="3" applyFont="1" applyBorder="1" applyAlignment="1">
      <alignment horizontal="center" vertical="center" wrapText="1"/>
    </xf>
    <xf numFmtId="0" fontId="29" fillId="0" borderId="68" xfId="3" applyFont="1" applyBorder="1" applyAlignment="1">
      <alignment horizontal="left" vertical="center" wrapText="1"/>
    </xf>
    <xf numFmtId="0" fontId="61" fillId="0" borderId="68" xfId="3" applyFont="1" applyBorder="1" applyAlignment="1">
      <alignment horizontal="center" vertical="center" wrapText="1"/>
    </xf>
    <xf numFmtId="0" fontId="29" fillId="0" borderId="69" xfId="3" applyFont="1" applyBorder="1" applyAlignment="1">
      <alignment horizontal="left" vertical="center" wrapText="1"/>
    </xf>
    <xf numFmtId="0" fontId="48" fillId="0" borderId="63" xfId="3" applyFont="1" applyBorder="1" applyAlignment="1">
      <alignment horizontal="center" vertical="center"/>
    </xf>
    <xf numFmtId="0" fontId="54" fillId="8" borderId="65" xfId="3" applyFont="1" applyFill="1" applyBorder="1" applyAlignment="1">
      <alignment horizontal="center" vertical="center" wrapText="1"/>
    </xf>
    <xf numFmtId="0" fontId="29" fillId="8" borderId="66" xfId="3" applyFont="1" applyFill="1" applyBorder="1" applyAlignment="1">
      <alignment vertical="center" wrapText="1"/>
    </xf>
    <xf numFmtId="0" fontId="27" fillId="8" borderId="66" xfId="1" applyNumberFormat="1" applyFill="1" applyBorder="1" applyAlignment="1" applyProtection="1">
      <alignment horizontal="left" vertical="center" wrapText="1" indent="4"/>
    </xf>
    <xf numFmtId="0" fontId="27" fillId="8" borderId="66" xfId="1" applyNumberFormat="1" applyFill="1" applyBorder="1" applyAlignment="1" applyProtection="1">
      <alignment horizontal="left" vertical="center" indent="4"/>
    </xf>
    <xf numFmtId="0" fontId="29" fillId="0" borderId="0" xfId="3" applyFont="1" applyAlignment="1">
      <alignment horizontal="left" vertical="center" wrapText="1"/>
    </xf>
    <xf numFmtId="0" fontId="54" fillId="0" borderId="70" xfId="3" applyFont="1" applyBorder="1" applyAlignment="1">
      <alignment horizontal="center" vertical="center" wrapText="1"/>
    </xf>
    <xf numFmtId="0" fontId="29" fillId="0" borderId="71" xfId="3" applyFont="1" applyBorder="1" applyAlignment="1">
      <alignment horizontal="left" vertical="center" wrapText="1"/>
    </xf>
    <xf numFmtId="0" fontId="54" fillId="0" borderId="72" xfId="3" applyFont="1" applyBorder="1" applyAlignment="1">
      <alignment horizontal="center" vertical="center" wrapText="1"/>
    </xf>
    <xf numFmtId="0" fontId="29" fillId="0" borderId="73" xfId="3" applyFont="1" applyBorder="1" applyAlignment="1">
      <alignment horizontal="left" vertical="center" wrapText="1"/>
    </xf>
    <xf numFmtId="0" fontId="54" fillId="0" borderId="74" xfId="3" applyFont="1" applyBorder="1" applyAlignment="1">
      <alignment horizontal="center" vertical="center" wrapText="1"/>
    </xf>
    <xf numFmtId="0" fontId="29" fillId="0" borderId="75" xfId="3" applyFont="1" applyBorder="1" applyAlignment="1">
      <alignment horizontal="left" vertical="center" wrapText="1"/>
    </xf>
    <xf numFmtId="0" fontId="52" fillId="0" borderId="66" xfId="3" applyFont="1" applyBorder="1" applyAlignment="1">
      <alignment horizontal="left" vertical="top" wrapText="1"/>
    </xf>
    <xf numFmtId="0" fontId="27" fillId="8" borderId="66" xfId="1" applyNumberFormat="1" applyFill="1" applyBorder="1" applyAlignment="1" applyProtection="1">
      <alignment horizontal="center" vertical="center"/>
    </xf>
    <xf numFmtId="164" fontId="54" fillId="0" borderId="65" xfId="3" applyNumberFormat="1" applyFont="1" applyBorder="1" applyAlignment="1">
      <alignment horizontal="center" vertical="center" wrapText="1"/>
    </xf>
    <xf numFmtId="0" fontId="27" fillId="0" borderId="66" xfId="3" applyFont="1" applyBorder="1" applyAlignment="1">
      <alignment horizontal="left" vertical="center" wrapText="1"/>
    </xf>
    <xf numFmtId="0" fontId="29" fillId="0" borderId="66" xfId="3" applyFont="1" applyBorder="1" applyAlignment="1">
      <alignment vertical="center" wrapText="1"/>
    </xf>
    <xf numFmtId="0" fontId="54" fillId="3" borderId="72" xfId="3" applyFont="1" applyFill="1" applyBorder="1" applyAlignment="1">
      <alignment horizontal="center" vertical="center" wrapText="1"/>
    </xf>
    <xf numFmtId="0" fontId="12" fillId="3" borderId="59" xfId="0" applyFont="1" applyFill="1" applyBorder="1" applyAlignment="1">
      <alignment vertical="top" wrapText="1"/>
    </xf>
    <xf numFmtId="0" fontId="27" fillId="3" borderId="59" xfId="1" applyFill="1" applyBorder="1" applyAlignment="1" applyProtection="1">
      <alignment vertical="center" wrapText="1"/>
    </xf>
    <xf numFmtId="0" fontId="27" fillId="3" borderId="73" xfId="1" applyNumberFormat="1" applyFill="1" applyBorder="1" applyAlignment="1" applyProtection="1">
      <alignment horizontal="left" vertical="center" wrapText="1" indent="4"/>
    </xf>
    <xf numFmtId="164" fontId="55" fillId="0" borderId="72" xfId="3" applyNumberFormat="1" applyFont="1" applyBorder="1" applyAlignment="1">
      <alignment horizontal="center" vertical="center" wrapText="1"/>
    </xf>
    <xf numFmtId="1" fontId="55" fillId="0" borderId="59" xfId="3" applyNumberFormat="1" applyFont="1" applyBorder="1" applyAlignment="1">
      <alignment horizontal="center" vertical="center" wrapText="1"/>
    </xf>
    <xf numFmtId="0" fontId="54" fillId="0" borderId="59" xfId="3" applyFont="1" applyBorder="1" applyAlignment="1">
      <alignment vertical="center" wrapText="1"/>
    </xf>
    <xf numFmtId="164" fontId="54" fillId="0" borderId="59" xfId="3" applyNumberFormat="1" applyFont="1" applyBorder="1" applyAlignment="1">
      <alignment vertical="center" wrapText="1"/>
    </xf>
    <xf numFmtId="0" fontId="54" fillId="0" borderId="73" xfId="3" applyFont="1" applyBorder="1" applyAlignment="1">
      <alignment vertical="top" wrapText="1"/>
    </xf>
    <xf numFmtId="164" fontId="55" fillId="0" borderId="76" xfId="3" applyNumberFormat="1" applyFont="1" applyBorder="1" applyAlignment="1">
      <alignment horizontal="center" vertical="center" wrapText="1"/>
    </xf>
    <xf numFmtId="1" fontId="55" fillId="0" borderId="77" xfId="3" applyNumberFormat="1" applyFont="1" applyBorder="1" applyAlignment="1">
      <alignment horizontal="center" vertical="center" wrapText="1"/>
    </xf>
    <xf numFmtId="0" fontId="54" fillId="3" borderId="77" xfId="3" applyFont="1" applyFill="1" applyBorder="1" applyAlignment="1">
      <alignment horizontal="center" vertical="center" wrapText="1"/>
    </xf>
    <xf numFmtId="0" fontId="54" fillId="0" borderId="77" xfId="3" applyFont="1" applyBorder="1" applyAlignment="1">
      <alignment vertical="center" wrapText="1"/>
    </xf>
    <xf numFmtId="164" fontId="54" fillId="0" borderId="77" xfId="3" applyNumberFormat="1" applyFont="1" applyBorder="1" applyAlignment="1">
      <alignment vertical="center" wrapText="1"/>
    </xf>
    <xf numFmtId="0" fontId="54" fillId="0" borderId="78" xfId="3" applyFont="1" applyBorder="1" applyAlignment="1">
      <alignment vertical="top" wrapText="1"/>
    </xf>
    <xf numFmtId="0" fontId="52" fillId="0" borderId="66" xfId="3" applyFont="1" applyBorder="1" applyAlignment="1">
      <alignment horizontal="left" vertical="center" wrapText="1"/>
    </xf>
    <xf numFmtId="0" fontId="54" fillId="0" borderId="66" xfId="3" applyFont="1" applyBorder="1" applyAlignment="1">
      <alignment horizontal="left" vertical="center" wrapText="1"/>
    </xf>
    <xf numFmtId="0" fontId="29" fillId="8" borderId="66" xfId="3" applyFont="1" applyFill="1" applyBorder="1" applyAlignment="1">
      <alignment horizontal="left" vertical="center" wrapText="1"/>
    </xf>
    <xf numFmtId="0" fontId="54" fillId="3" borderId="65" xfId="3" applyFont="1" applyFill="1" applyBorder="1" applyAlignment="1">
      <alignment horizontal="center" vertical="center" wrapText="1"/>
    </xf>
    <xf numFmtId="0" fontId="29" fillId="3" borderId="66" xfId="3" applyFont="1" applyFill="1" applyBorder="1" applyAlignment="1">
      <alignment horizontal="left" vertical="center" wrapText="1"/>
    </xf>
    <xf numFmtId="0" fontId="29" fillId="3" borderId="59" xfId="3" applyFont="1" applyFill="1" applyBorder="1" applyAlignment="1">
      <alignment horizontal="left" vertical="top" wrapText="1"/>
    </xf>
    <xf numFmtId="0" fontId="29" fillId="3" borderId="73" xfId="3" applyFont="1" applyFill="1" applyBorder="1" applyAlignment="1">
      <alignment horizontal="left" vertical="center" wrapText="1"/>
    </xf>
    <xf numFmtId="0" fontId="27" fillId="3" borderId="73" xfId="1" applyNumberFormat="1" applyFill="1" applyBorder="1" applyAlignment="1" applyProtection="1">
      <alignment vertical="center" wrapText="1"/>
    </xf>
    <xf numFmtId="0" fontId="27" fillId="3" borderId="73" xfId="1" applyNumberFormat="1" applyFill="1" applyBorder="1" applyAlignment="1" applyProtection="1">
      <alignment horizontal="left" vertical="center" indent="4"/>
    </xf>
    <xf numFmtId="0" fontId="54" fillId="3" borderId="79" xfId="3" applyFont="1" applyFill="1" applyBorder="1" applyAlignment="1">
      <alignment horizontal="center" vertical="center" wrapText="1"/>
    </xf>
    <xf numFmtId="0" fontId="12" fillId="3" borderId="79" xfId="0" applyFont="1" applyFill="1" applyBorder="1" applyAlignment="1">
      <alignment vertical="top" wrapText="1"/>
    </xf>
    <xf numFmtId="0" fontId="54" fillId="3" borderId="80" xfId="3" applyFont="1" applyFill="1" applyBorder="1" applyAlignment="1">
      <alignment horizontal="center" vertical="center" wrapText="1"/>
    </xf>
    <xf numFmtId="0" fontId="29" fillId="3" borderId="59" xfId="3" applyFont="1" applyFill="1" applyBorder="1" applyAlignment="1">
      <alignment horizontal="left" vertical="center" wrapText="1"/>
    </xf>
    <xf numFmtId="0" fontId="36" fillId="3" borderId="59" xfId="1" applyFont="1" applyFill="1" applyBorder="1" applyAlignment="1" applyProtection="1">
      <alignment horizontal="center" vertical="center" wrapText="1"/>
    </xf>
    <xf numFmtId="0" fontId="27" fillId="3" borderId="59" xfId="1" applyFill="1" applyBorder="1" applyAlignment="1" applyProtection="1">
      <alignment horizontal="center" vertical="center" wrapText="1"/>
    </xf>
    <xf numFmtId="0" fontId="80" fillId="8" borderId="67" xfId="0" applyFont="1" applyFill="1" applyBorder="1" applyAlignment="1">
      <alignment horizontal="center" vertical="center" wrapText="1"/>
    </xf>
    <xf numFmtId="0" fontId="54" fillId="8" borderId="68" xfId="3" applyFont="1" applyFill="1" applyBorder="1" applyAlignment="1">
      <alignment horizontal="center" vertical="center" wrapText="1"/>
    </xf>
    <xf numFmtId="0" fontId="12" fillId="8" borderId="68" xfId="0" applyFont="1" applyFill="1" applyBorder="1" applyAlignment="1">
      <alignment vertical="top" wrapText="1"/>
    </xf>
    <xf numFmtId="0" fontId="27" fillId="8" borderId="68" xfId="1" applyFill="1" applyBorder="1" applyAlignment="1" applyProtection="1">
      <alignment vertical="center" wrapText="1"/>
    </xf>
    <xf numFmtId="0" fontId="27" fillId="8" borderId="69" xfId="1" applyNumberFormat="1" applyFill="1" applyBorder="1" applyAlignment="1" applyProtection="1">
      <alignment horizontal="left" vertical="center" indent="4"/>
    </xf>
    <xf numFmtId="0" fontId="29" fillId="0" borderId="66" xfId="3" applyFont="1" applyBorder="1" applyAlignment="1">
      <alignment horizontal="left" vertical="top" wrapText="1"/>
    </xf>
    <xf numFmtId="0" fontId="54" fillId="3" borderId="7" xfId="3" applyFont="1" applyFill="1" applyBorder="1" applyAlignment="1">
      <alignment horizontal="center" vertical="center" wrapText="1"/>
    </xf>
    <xf numFmtId="0" fontId="29" fillId="3" borderId="81" xfId="3" applyFont="1" applyFill="1" applyBorder="1" applyAlignment="1">
      <alignment horizontal="left" vertical="center" wrapText="1"/>
    </xf>
    <xf numFmtId="0" fontId="54" fillId="3" borderId="70" xfId="3" applyFont="1" applyFill="1" applyBorder="1" applyAlignment="1">
      <alignment horizontal="center" vertical="center" wrapText="1"/>
    </xf>
    <xf numFmtId="0" fontId="29" fillId="3" borderId="71" xfId="3" applyFont="1" applyFill="1" applyBorder="1" applyAlignment="1">
      <alignment horizontal="left" vertical="center" wrapText="1"/>
    </xf>
    <xf numFmtId="0" fontId="54" fillId="3" borderId="82" xfId="3" applyFont="1" applyFill="1" applyBorder="1" applyAlignment="1">
      <alignment horizontal="center" vertical="center" wrapText="1"/>
    </xf>
    <xf numFmtId="0" fontId="79" fillId="3" borderId="61" xfId="3" applyFont="1" applyFill="1" applyBorder="1" applyAlignment="1">
      <alignment horizontal="left" vertical="top" wrapText="1"/>
    </xf>
    <xf numFmtId="0" fontId="36" fillId="3" borderId="59" xfId="1" applyFont="1" applyFill="1" applyBorder="1" applyAlignment="1" applyProtection="1">
      <alignment vertical="center" wrapText="1"/>
    </xf>
    <xf numFmtId="0" fontId="12" fillId="3" borderId="83" xfId="1" applyNumberFormat="1" applyFont="1" applyFill="1" applyBorder="1" applyAlignment="1" applyProtection="1">
      <alignment horizontal="center" vertical="center" wrapText="1"/>
    </xf>
    <xf numFmtId="0" fontId="22" fillId="3" borderId="65" xfId="0" applyFont="1" applyFill="1" applyBorder="1" applyAlignment="1">
      <alignment horizontal="center" vertical="center" wrapText="1"/>
    </xf>
    <xf numFmtId="0" fontId="12" fillId="3" borderId="61" xfId="0" applyFont="1" applyFill="1" applyBorder="1" applyAlignment="1">
      <alignment vertical="top" wrapText="1"/>
    </xf>
    <xf numFmtId="0" fontId="27" fillId="3" borderId="83" xfId="1" applyNumberFormat="1" applyFill="1" applyBorder="1" applyAlignment="1" applyProtection="1">
      <alignment horizontal="center" vertical="center"/>
    </xf>
    <xf numFmtId="0" fontId="79" fillId="3" borderId="59" xfId="3" applyFont="1" applyFill="1" applyBorder="1" applyAlignment="1">
      <alignment horizontal="left" vertical="top" wrapText="1"/>
    </xf>
    <xf numFmtId="0" fontId="48" fillId="3" borderId="59" xfId="3" applyFont="1" applyFill="1" applyBorder="1" applyAlignment="1">
      <alignment vertical="center" wrapText="1"/>
    </xf>
    <xf numFmtId="0" fontId="12" fillId="0" borderId="59" xfId="0" applyFont="1" applyBorder="1" applyAlignment="1">
      <alignment vertical="center" wrapText="1"/>
    </xf>
    <xf numFmtId="0" fontId="12" fillId="0" borderId="77" xfId="0" applyFont="1" applyBorder="1" applyAlignment="1">
      <alignment vertical="center" wrapText="1"/>
    </xf>
    <xf numFmtId="0" fontId="29" fillId="0" borderId="63" xfId="3" applyFont="1" applyBorder="1" applyAlignment="1">
      <alignment horizontal="justify" vertical="center" wrapText="1"/>
    </xf>
    <xf numFmtId="0" fontId="29" fillId="0" borderId="65" xfId="3" applyFont="1" applyBorder="1" applyAlignment="1">
      <alignment horizontal="center" vertical="center" wrapText="1"/>
    </xf>
    <xf numFmtId="0" fontId="29" fillId="0" borderId="68" xfId="3" applyFont="1" applyBorder="1" applyAlignment="1">
      <alignment horizontal="justify" vertical="center" wrapText="1"/>
    </xf>
    <xf numFmtId="0" fontId="48" fillId="0" borderId="68" xfId="3" applyFont="1" applyBorder="1" applyAlignment="1">
      <alignment horizontal="center" vertical="center" wrapText="1"/>
    </xf>
    <xf numFmtId="0" fontId="36" fillId="0" borderId="63" xfId="3" applyFont="1" applyBorder="1" applyAlignment="1">
      <alignment horizontal="center" vertical="center" wrapText="1"/>
    </xf>
    <xf numFmtId="0" fontId="27" fillId="0" borderId="0" xfId="1" applyBorder="1" applyAlignment="1" applyProtection="1">
      <alignment vertical="center" wrapText="1"/>
    </xf>
    <xf numFmtId="0" fontId="29" fillId="0" borderId="84" xfId="3" applyFont="1" applyBorder="1" applyAlignment="1">
      <alignment horizontal="left" vertical="center" wrapText="1"/>
    </xf>
    <xf numFmtId="0" fontId="54" fillId="0" borderId="75" xfId="3" applyFont="1" applyBorder="1" applyAlignment="1">
      <alignment horizontal="center" vertical="center" wrapText="1"/>
    </xf>
    <xf numFmtId="0" fontId="29" fillId="0" borderId="67" xfId="3" applyFont="1" applyBorder="1" applyAlignment="1">
      <alignment horizontal="center" vertical="center" wrapText="1"/>
    </xf>
    <xf numFmtId="0" fontId="36" fillId="0" borderId="85" xfId="3" applyFont="1" applyBorder="1" applyAlignment="1">
      <alignment horizontal="center" vertical="center" wrapText="1"/>
    </xf>
    <xf numFmtId="0" fontId="48" fillId="0" borderId="86" xfId="3" applyFont="1" applyBorder="1" applyAlignment="1">
      <alignment horizontal="center" vertical="center" wrapText="1"/>
    </xf>
    <xf numFmtId="0" fontId="48" fillId="0" borderId="34" xfId="3" applyFont="1" applyBorder="1" applyAlignment="1">
      <alignment horizontal="center" vertical="center" wrapText="1"/>
    </xf>
    <xf numFmtId="164" fontId="55" fillId="0" borderId="62" xfId="3" applyNumberFormat="1" applyFont="1" applyBorder="1" applyAlignment="1">
      <alignment horizontal="center" vertical="center" wrapText="1"/>
    </xf>
    <xf numFmtId="1" fontId="55" fillId="0" borderId="63" xfId="3" applyNumberFormat="1" applyFont="1" applyBorder="1" applyAlignment="1">
      <alignment horizontal="center" vertical="center" wrapText="1"/>
    </xf>
    <xf numFmtId="164" fontId="36" fillId="0" borderId="63" xfId="3" applyNumberFormat="1" applyFont="1" applyBorder="1" applyAlignment="1">
      <alignment horizontal="center" vertical="center" wrapText="1"/>
    </xf>
    <xf numFmtId="164" fontId="54" fillId="0" borderId="64" xfId="3" applyNumberFormat="1" applyFont="1" applyBorder="1" applyAlignment="1">
      <alignment vertical="center" wrapText="1"/>
    </xf>
    <xf numFmtId="0" fontId="66" fillId="0" borderId="66" xfId="3" applyFont="1" applyBorder="1" applyAlignment="1">
      <alignment horizontal="left" vertical="center" wrapText="1"/>
    </xf>
    <xf numFmtId="0" fontId="54" fillId="0" borderId="88" xfId="3" applyFont="1" applyBorder="1" applyAlignment="1">
      <alignment horizontal="center" vertical="center" wrapText="1"/>
    </xf>
    <xf numFmtId="0" fontId="54" fillId="0" borderId="89" xfId="3" applyFont="1" applyBorder="1" applyAlignment="1">
      <alignment horizontal="center" vertical="center" wrapText="1"/>
    </xf>
    <xf numFmtId="0" fontId="54" fillId="0" borderId="90" xfId="3" applyFont="1" applyBorder="1" applyAlignment="1">
      <alignment horizontal="center" vertical="center" wrapText="1"/>
    </xf>
    <xf numFmtId="0" fontId="29" fillId="0" borderId="90" xfId="3" applyFont="1" applyBorder="1" applyAlignment="1">
      <alignment horizontal="left" vertical="center" wrapText="1"/>
    </xf>
    <xf numFmtId="0" fontId="48" fillId="0" borderId="90" xfId="3" applyFont="1" applyBorder="1" applyAlignment="1">
      <alignment horizontal="center" vertical="center" wrapText="1"/>
    </xf>
    <xf numFmtId="0" fontId="29" fillId="0" borderId="91" xfId="3" applyFont="1" applyBorder="1" applyAlignment="1">
      <alignment horizontal="left" vertical="center" wrapText="1"/>
    </xf>
    <xf numFmtId="0" fontId="54" fillId="0" borderId="76" xfId="3" applyFont="1" applyBorder="1" applyAlignment="1">
      <alignment horizontal="center" vertical="center" wrapText="1"/>
    </xf>
    <xf numFmtId="0" fontId="54" fillId="0" borderId="77" xfId="3" applyFont="1" applyBorder="1" applyAlignment="1">
      <alignment horizontal="center" vertical="center" wrapText="1"/>
    </xf>
    <xf numFmtId="0" fontId="29" fillId="0" borderId="77" xfId="3" applyFont="1" applyBorder="1" applyAlignment="1">
      <alignment horizontal="left" vertical="center" wrapText="1"/>
    </xf>
    <xf numFmtId="0" fontId="48" fillId="0" borderId="77" xfId="3" applyFont="1" applyBorder="1" applyAlignment="1">
      <alignment horizontal="center" vertical="center" wrapText="1"/>
    </xf>
    <xf numFmtId="0" fontId="29" fillId="0" borderId="78" xfId="3" applyFont="1" applyBorder="1" applyAlignment="1">
      <alignment horizontal="left" vertical="center" wrapText="1"/>
    </xf>
    <xf numFmtId="0" fontId="48" fillId="0" borderId="85" xfId="3" applyFont="1" applyBorder="1" applyAlignment="1">
      <alignment horizontal="center" vertical="center" wrapText="1"/>
    </xf>
    <xf numFmtId="0" fontId="45" fillId="0" borderId="86" xfId="3" applyFont="1" applyBorder="1" applyAlignment="1">
      <alignment horizontal="center" vertical="center" wrapText="1"/>
    </xf>
    <xf numFmtId="0" fontId="54" fillId="0" borderId="92" xfId="3" applyFont="1" applyBorder="1" applyAlignment="1">
      <alignment horizontal="center" vertical="center" wrapText="1"/>
    </xf>
    <xf numFmtId="0" fontId="54" fillId="0" borderId="93" xfId="3" applyFont="1" applyBorder="1" applyAlignment="1">
      <alignment horizontal="center" vertical="center" wrapText="1"/>
    </xf>
    <xf numFmtId="0" fontId="29" fillId="0" borderId="93" xfId="3" applyFont="1" applyBorder="1" applyAlignment="1">
      <alignment horizontal="left" vertical="center" wrapText="1"/>
    </xf>
    <xf numFmtId="0" fontId="36" fillId="0" borderId="93" xfId="3" applyFont="1" applyBorder="1" applyAlignment="1">
      <alignment horizontal="center" vertical="center" wrapText="1"/>
    </xf>
    <xf numFmtId="0" fontId="29" fillId="0" borderId="94" xfId="3" applyFont="1" applyBorder="1" applyAlignment="1">
      <alignment horizontal="left" vertical="center" wrapText="1"/>
    </xf>
    <xf numFmtId="164" fontId="54" fillId="0" borderId="67" xfId="3" applyNumberFormat="1" applyFont="1" applyBorder="1" applyAlignment="1">
      <alignment horizontal="center" vertical="center" wrapText="1"/>
    </xf>
    <xf numFmtId="0" fontId="54" fillId="0" borderId="68" xfId="3" applyFont="1" applyBorder="1" applyAlignment="1">
      <alignment horizontal="left" vertical="center" wrapText="1"/>
    </xf>
    <xf numFmtId="0" fontId="36" fillId="0" borderId="68" xfId="3" applyFont="1" applyBorder="1" applyAlignment="1">
      <alignment horizontal="center" vertical="center" wrapText="1"/>
    </xf>
    <xf numFmtId="0" fontId="54" fillId="0" borderId="69" xfId="3" applyFont="1" applyBorder="1" applyAlignment="1">
      <alignment horizontal="left" vertical="center" wrapText="1"/>
    </xf>
    <xf numFmtId="0" fontId="60" fillId="0" borderId="95" xfId="0" applyFont="1" applyBorder="1" applyAlignment="1">
      <alignment horizontal="center" vertical="center" wrapText="1"/>
    </xf>
    <xf numFmtId="0" fontId="60" fillId="0" borderId="96" xfId="0" applyFont="1" applyBorder="1" applyAlignment="1">
      <alignment horizontal="center" vertical="center" wrapText="1"/>
    </xf>
    <xf numFmtId="0" fontId="54" fillId="8" borderId="15" xfId="0" applyFont="1" applyFill="1" applyBorder="1" applyAlignment="1">
      <alignment horizontal="center" vertical="center" wrapText="1"/>
    </xf>
    <xf numFmtId="0" fontId="54" fillId="8" borderId="15" xfId="0" applyFont="1" applyFill="1" applyBorder="1" applyAlignment="1">
      <alignment horizontal="left" vertical="center" wrapText="1"/>
    </xf>
    <xf numFmtId="0" fontId="36" fillId="8" borderId="15" xfId="0" applyFont="1" applyFill="1" applyBorder="1" applyAlignment="1">
      <alignment horizontal="center" vertical="center" wrapText="1"/>
    </xf>
    <xf numFmtId="0" fontId="29" fillId="8" borderId="44" xfId="0" applyFont="1" applyFill="1" applyBorder="1" applyAlignment="1">
      <alignment horizontal="left" vertical="center" wrapText="1"/>
    </xf>
    <xf numFmtId="0" fontId="29" fillId="0" borderId="92" xfId="0" applyFont="1" applyBorder="1" applyAlignment="1">
      <alignment horizontal="center" vertical="center" wrapText="1"/>
    </xf>
    <xf numFmtId="0" fontId="54" fillId="0" borderId="93" xfId="0" applyFont="1" applyBorder="1" applyAlignment="1">
      <alignment horizontal="center" vertical="center" wrapText="1"/>
    </xf>
    <xf numFmtId="0" fontId="29" fillId="0" borderId="93" xfId="0" applyFont="1" applyBorder="1" applyAlignment="1">
      <alignment horizontal="left" vertical="center" wrapText="1"/>
    </xf>
    <xf numFmtId="0" fontId="36" fillId="0" borderId="93"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29" fillId="0" borderId="63" xfId="0" applyFont="1" applyBorder="1" applyAlignment="1">
      <alignment horizontal="left" vertical="center" wrapText="1"/>
    </xf>
    <xf numFmtId="0" fontId="36" fillId="0" borderId="63" xfId="0" applyFont="1" applyBorder="1" applyAlignment="1">
      <alignment horizontal="center" vertical="center" wrapText="1"/>
    </xf>
    <xf numFmtId="0" fontId="29" fillId="0" borderId="88" xfId="0" applyFont="1" applyBorder="1" applyAlignment="1">
      <alignment horizontal="left" vertical="center" wrapText="1"/>
    </xf>
    <xf numFmtId="0" fontId="29" fillId="0" borderId="65" xfId="0" applyFont="1" applyBorder="1" applyAlignment="1">
      <alignment horizontal="center" vertical="center" wrapText="1"/>
    </xf>
    <xf numFmtId="0" fontId="29" fillId="8" borderId="65" xfId="0" applyFont="1" applyFill="1" applyBorder="1" applyAlignment="1">
      <alignment horizontal="center" vertical="center" wrapText="1"/>
    </xf>
    <xf numFmtId="0" fontId="29" fillId="0" borderId="74" xfId="0" applyFont="1" applyBorder="1" applyAlignment="1">
      <alignment horizontal="center" vertical="center" wrapText="1"/>
    </xf>
    <xf numFmtId="164" fontId="54" fillId="0" borderId="65" xfId="0" applyNumberFormat="1" applyFont="1" applyBorder="1" applyAlignment="1">
      <alignment horizontal="center" vertical="center" wrapText="1"/>
    </xf>
    <xf numFmtId="0" fontId="54" fillId="0" borderId="68" xfId="0" applyFont="1" applyBorder="1" applyAlignment="1">
      <alignment horizontal="center" vertical="center" wrapText="1"/>
    </xf>
    <xf numFmtId="0" fontId="29" fillId="0" borderId="99" xfId="0" applyFont="1" applyBorder="1" applyAlignment="1">
      <alignment horizontal="left" vertical="center" wrapText="1"/>
    </xf>
    <xf numFmtId="164" fontId="60" fillId="3" borderId="55" xfId="0" applyNumberFormat="1" applyFont="1" applyFill="1" applyBorder="1" applyAlignment="1">
      <alignment horizontal="center" vertical="center" wrapText="1"/>
    </xf>
    <xf numFmtId="164" fontId="54" fillId="3" borderId="97" xfId="0" applyNumberFormat="1" applyFont="1" applyFill="1" applyBorder="1" applyAlignment="1">
      <alignment vertical="center" wrapText="1"/>
    </xf>
    <xf numFmtId="164" fontId="54" fillId="3" borderId="91" xfId="0" applyNumberFormat="1" applyFont="1" applyFill="1" applyBorder="1" applyAlignment="1">
      <alignment vertical="center" wrapText="1"/>
    </xf>
    <xf numFmtId="164" fontId="54" fillId="3" borderId="98" xfId="0" applyNumberFormat="1" applyFont="1" applyFill="1" applyBorder="1" applyAlignment="1">
      <alignment vertical="center" wrapText="1"/>
    </xf>
    <xf numFmtId="164" fontId="54" fillId="3" borderId="100" xfId="0" applyNumberFormat="1" applyFont="1" applyFill="1" applyBorder="1" applyAlignment="1">
      <alignment vertical="center" wrapText="1"/>
    </xf>
    <xf numFmtId="164" fontId="54" fillId="3" borderId="55" xfId="0" applyNumberFormat="1" applyFont="1" applyFill="1" applyBorder="1" applyAlignment="1">
      <alignment vertical="center" wrapText="1"/>
    </xf>
    <xf numFmtId="0" fontId="36" fillId="0" borderId="16" xfId="0" applyFont="1" applyBorder="1" applyAlignment="1">
      <alignment horizontal="center" vertical="center"/>
    </xf>
    <xf numFmtId="164" fontId="54" fillId="3" borderId="102" xfId="0" applyNumberFormat="1" applyFont="1" applyFill="1" applyBorder="1" applyAlignment="1">
      <alignment vertical="center" wrapText="1"/>
    </xf>
    <xf numFmtId="0" fontId="12" fillId="0" borderId="24" xfId="0" applyFont="1" applyBorder="1" applyAlignment="1">
      <alignment horizontal="center" vertical="center" wrapText="1"/>
    </xf>
    <xf numFmtId="1" fontId="12" fillId="0" borderId="101" xfId="3" applyNumberFormat="1" applyBorder="1" applyAlignment="1">
      <alignment horizontal="center" vertical="center" wrapText="1"/>
    </xf>
    <xf numFmtId="0" fontId="12" fillId="0" borderId="101" xfId="3" applyBorder="1" applyAlignment="1">
      <alignment horizontal="center" vertical="center" wrapText="1"/>
    </xf>
    <xf numFmtId="0" fontId="25" fillId="0" borderId="101" xfId="0" applyFont="1" applyBorder="1" applyAlignment="1">
      <alignment horizontal="justify" vertical="center" wrapText="1"/>
    </xf>
    <xf numFmtId="0" fontId="36" fillId="0" borderId="101" xfId="1" applyFont="1" applyFill="1" applyBorder="1" applyAlignment="1" applyProtection="1">
      <alignment horizontal="center" vertical="center" wrapText="1"/>
    </xf>
    <xf numFmtId="164" fontId="0" fillId="3" borderId="98" xfId="2" applyFont="1" applyFill="1" applyBorder="1" applyAlignment="1">
      <alignment vertical="center" wrapText="1"/>
    </xf>
    <xf numFmtId="164" fontId="0" fillId="0" borderId="76" xfId="2" applyFont="1" applyFill="1" applyBorder="1" applyAlignment="1">
      <alignment horizontal="center" vertical="center" wrapText="1"/>
    </xf>
    <xf numFmtId="1" fontId="12" fillId="0" borderId="104" xfId="3" applyNumberFormat="1" applyBorder="1" applyAlignment="1">
      <alignment horizontal="center" vertical="center" wrapText="1"/>
    </xf>
    <xf numFmtId="0" fontId="12" fillId="0" borderId="104" xfId="3" applyBorder="1" applyAlignment="1">
      <alignment horizontal="center" vertical="center" wrapText="1"/>
    </xf>
    <xf numFmtId="0" fontId="25" fillId="0" borderId="104" xfId="0" applyFont="1" applyBorder="1" applyAlignment="1">
      <alignment horizontal="justify" vertical="center" wrapText="1"/>
    </xf>
    <xf numFmtId="164" fontId="0" fillId="0" borderId="104" xfId="2" applyFont="1" applyFill="1" applyBorder="1" applyAlignment="1">
      <alignment vertical="center" wrapText="1"/>
    </xf>
    <xf numFmtId="164" fontId="0" fillId="3" borderId="100" xfId="2" applyFont="1" applyFill="1" applyBorder="1" applyAlignment="1">
      <alignment vertical="center" wrapText="1"/>
    </xf>
    <xf numFmtId="164" fontId="54" fillId="0" borderId="105" xfId="0" applyNumberFormat="1" applyFont="1" applyBorder="1" applyAlignment="1">
      <alignment horizontal="center" vertical="center" wrapText="1"/>
    </xf>
    <xf numFmtId="164" fontId="0" fillId="0" borderId="106" xfId="2" applyFont="1" applyFill="1" applyBorder="1" applyAlignment="1">
      <alignment horizontal="center" vertical="center" wrapText="1"/>
    </xf>
    <xf numFmtId="0" fontId="29" fillId="0" borderId="16" xfId="0" applyFont="1" applyBorder="1" applyAlignment="1">
      <alignment horizontal="left" vertical="center" wrapText="1"/>
    </xf>
    <xf numFmtId="0" fontId="54" fillId="0" borderId="101" xfId="0" applyFont="1" applyBorder="1" applyAlignment="1">
      <alignment horizontal="center" vertical="center" wrapText="1"/>
    </xf>
    <xf numFmtId="0" fontId="29" fillId="0" borderId="101" xfId="0" applyFont="1" applyBorder="1" applyAlignment="1">
      <alignment horizontal="left" vertical="center" wrapText="1"/>
    </xf>
    <xf numFmtId="0" fontId="36" fillId="0" borderId="101" xfId="0" applyFont="1" applyBorder="1" applyAlignment="1">
      <alignment horizontal="center" vertical="center"/>
    </xf>
    <xf numFmtId="0" fontId="29" fillId="0" borderId="26" xfId="0" applyFont="1" applyBorder="1" applyAlignment="1">
      <alignment horizontal="left" vertical="center" wrapText="1"/>
    </xf>
    <xf numFmtId="0" fontId="54" fillId="0" borderId="63" xfId="0" applyFont="1" applyBorder="1" applyAlignment="1">
      <alignment horizontal="left" vertical="center" wrapText="1"/>
    </xf>
    <xf numFmtId="0" fontId="54" fillId="0" borderId="65" xfId="0" applyFont="1" applyBorder="1" applyAlignment="1">
      <alignment horizontal="center" vertical="center" wrapText="1"/>
    </xf>
    <xf numFmtId="0" fontId="29" fillId="0" borderId="29" xfId="0" applyFont="1" applyBorder="1" applyAlignment="1">
      <alignment horizontal="left" vertical="center" wrapText="1"/>
    </xf>
    <xf numFmtId="0" fontId="45" fillId="0" borderId="101" xfId="0" applyFont="1" applyBorder="1" applyAlignment="1">
      <alignment horizontal="center" vertical="center"/>
    </xf>
    <xf numFmtId="0" fontId="54" fillId="0" borderId="70" xfId="0" applyFont="1" applyBorder="1" applyAlignment="1">
      <alignment horizontal="center" vertical="center" wrapText="1"/>
    </xf>
    <xf numFmtId="1" fontId="55" fillId="0" borderId="65" xfId="0" applyNumberFormat="1" applyFont="1" applyBorder="1" applyAlignment="1">
      <alignment horizontal="center" vertical="center" wrapText="1"/>
    </xf>
    <xf numFmtId="1" fontId="55" fillId="0" borderId="104" xfId="0" applyNumberFormat="1" applyFont="1" applyBorder="1" applyAlignment="1">
      <alignment horizontal="center" vertical="center" wrapText="1"/>
    </xf>
    <xf numFmtId="0" fontId="54" fillId="0" borderId="104" xfId="0" applyFont="1" applyBorder="1" applyAlignment="1">
      <alignment horizontal="center" vertical="center" wrapText="1"/>
    </xf>
    <xf numFmtId="164" fontId="54" fillId="0" borderId="104" xfId="0" applyNumberFormat="1" applyFont="1" applyBorder="1" applyAlignment="1">
      <alignment vertical="center" wrapText="1"/>
    </xf>
    <xf numFmtId="164" fontId="54" fillId="0" borderId="104" xfId="0" applyNumberFormat="1" applyFont="1" applyBorder="1" applyAlignment="1">
      <alignment horizontal="center" vertical="center" wrapText="1"/>
    </xf>
    <xf numFmtId="0" fontId="54" fillId="0" borderId="103" xfId="0" applyFont="1" applyBorder="1" applyAlignment="1">
      <alignment horizontal="center" vertical="center" wrapText="1"/>
    </xf>
    <xf numFmtId="1" fontId="55" fillId="0" borderId="76" xfId="0" applyNumberFormat="1" applyFont="1" applyBorder="1" applyAlignment="1">
      <alignment horizontal="center" vertical="center" wrapText="1"/>
    </xf>
    <xf numFmtId="0" fontId="54" fillId="0" borderId="104" xfId="0" applyFont="1" applyBorder="1" applyAlignment="1">
      <alignment horizontal="left" vertical="center" wrapText="1"/>
    </xf>
    <xf numFmtId="0" fontId="36" fillId="0" borderId="104"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88" xfId="0" applyFont="1" applyBorder="1" applyAlignment="1">
      <alignment horizontal="center" vertical="center" wrapText="1"/>
    </xf>
    <xf numFmtId="0" fontId="48" fillId="0" borderId="63" xfId="0" applyFont="1" applyBorder="1" applyAlignment="1">
      <alignment horizontal="center" vertical="center" wrapText="1"/>
    </xf>
    <xf numFmtId="0" fontId="54" fillId="0" borderId="88" xfId="0" applyFont="1" applyBorder="1" applyAlignment="1">
      <alignment horizontal="left" vertical="center" wrapText="1"/>
    </xf>
    <xf numFmtId="1" fontId="55" fillId="0" borderId="70" xfId="0" applyNumberFormat="1" applyFont="1" applyBorder="1" applyAlignment="1">
      <alignment horizontal="center" vertical="center" wrapText="1"/>
    </xf>
    <xf numFmtId="0" fontId="29" fillId="0" borderId="67"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68" xfId="0" applyFont="1" applyBorder="1" applyAlignment="1">
      <alignment horizontal="left" vertical="center" wrapText="1"/>
    </xf>
    <xf numFmtId="0" fontId="61" fillId="0" borderId="68" xfId="0" applyFont="1" applyBorder="1" applyAlignment="1">
      <alignment horizontal="center" vertical="center" wrapText="1"/>
    </xf>
    <xf numFmtId="0" fontId="36" fillId="0" borderId="68" xfId="0" applyFont="1" applyBorder="1" applyAlignment="1">
      <alignment horizontal="center" vertical="center" wrapText="1"/>
    </xf>
    <xf numFmtId="164" fontId="54" fillId="0" borderId="62" xfId="0" applyNumberFormat="1" applyFont="1" applyBorder="1" applyAlignment="1">
      <alignment horizontal="center" vertical="center" wrapText="1"/>
    </xf>
    <xf numFmtId="0" fontId="36" fillId="0" borderId="63" xfId="0" applyFont="1" applyBorder="1" applyAlignment="1">
      <alignment horizontal="center" vertical="center"/>
    </xf>
    <xf numFmtId="1" fontId="55" fillId="0" borderId="67" xfId="0" applyNumberFormat="1" applyFont="1" applyBorder="1" applyAlignment="1">
      <alignment horizontal="center" vertical="center" wrapText="1"/>
    </xf>
    <xf numFmtId="164" fontId="54" fillId="0" borderId="68" xfId="0" applyNumberFormat="1" applyFont="1" applyBorder="1" applyAlignment="1">
      <alignment vertical="center" wrapText="1"/>
    </xf>
    <xf numFmtId="0" fontId="12" fillId="0" borderId="89" xfId="0" applyFont="1" applyBorder="1" applyAlignment="1">
      <alignment horizontal="center" vertical="center" wrapText="1"/>
    </xf>
    <xf numFmtId="0" fontId="0" fillId="0" borderId="90" xfId="0" applyBorder="1" applyAlignment="1">
      <alignment horizontal="center" vertical="center" wrapText="1"/>
    </xf>
    <xf numFmtId="0" fontId="25" fillId="0" borderId="90" xfId="0" applyFont="1" applyBorder="1" applyAlignment="1">
      <alignment horizontal="justify" vertical="center" wrapText="1"/>
    </xf>
    <xf numFmtId="0" fontId="36" fillId="0" borderId="90" xfId="1" applyFont="1" applyFill="1" applyBorder="1" applyAlignment="1" applyProtection="1">
      <alignment horizontal="center" vertical="center" wrapText="1"/>
    </xf>
    <xf numFmtId="0" fontId="25" fillId="0" borderId="91" xfId="0" applyFont="1" applyBorder="1" applyAlignment="1">
      <alignment horizontal="justify" vertical="center" wrapText="1"/>
    </xf>
    <xf numFmtId="0" fontId="12" fillId="0" borderId="103" xfId="0" applyFont="1" applyBorder="1" applyAlignment="1">
      <alignment horizontal="center" vertical="center" wrapText="1"/>
    </xf>
    <xf numFmtId="0" fontId="0" fillId="0" borderId="101" xfId="0" applyBorder="1" applyAlignment="1">
      <alignment horizontal="center" vertical="center" wrapText="1"/>
    </xf>
    <xf numFmtId="0" fontId="25" fillId="0" borderId="98" xfId="0" applyFont="1" applyBorder="1" applyAlignment="1">
      <alignment horizontal="justify" vertical="center" wrapText="1"/>
    </xf>
    <xf numFmtId="0" fontId="12" fillId="0" borderId="110" xfId="0" applyFont="1" applyBorder="1" applyAlignment="1">
      <alignment horizontal="center" vertical="center" wrapText="1"/>
    </xf>
    <xf numFmtId="0" fontId="0" fillId="0" borderId="111" xfId="0" applyBorder="1" applyAlignment="1">
      <alignment horizontal="center" vertical="center" wrapText="1"/>
    </xf>
    <xf numFmtId="0" fontId="36" fillId="0" borderId="111" xfId="1" applyFont="1" applyFill="1" applyBorder="1" applyAlignment="1" applyProtection="1">
      <alignment horizontal="center" vertical="center" wrapText="1"/>
    </xf>
    <xf numFmtId="0" fontId="25" fillId="0" borderId="100" xfId="0" applyFont="1" applyBorder="1" applyAlignment="1">
      <alignment horizontal="justify" vertical="center" wrapText="1"/>
    </xf>
    <xf numFmtId="0" fontId="0" fillId="0" borderId="103" xfId="0" applyBorder="1" applyAlignment="1">
      <alignment horizontal="center" vertical="center" wrapText="1"/>
    </xf>
    <xf numFmtId="0" fontId="74" fillId="0" borderId="101" xfId="1" applyFont="1" applyBorder="1" applyAlignment="1" applyProtection="1">
      <alignment horizontal="center" vertical="center" wrapText="1"/>
    </xf>
    <xf numFmtId="0" fontId="12" fillId="0" borderId="103" xfId="3" applyBorder="1" applyAlignment="1">
      <alignment horizontal="center" vertical="center" wrapText="1"/>
    </xf>
    <xf numFmtId="0" fontId="25" fillId="0" borderId="101" xfId="3" applyFont="1" applyBorder="1" applyAlignment="1">
      <alignment horizontal="justify" vertical="center" wrapText="1"/>
    </xf>
    <xf numFmtId="0" fontId="25" fillId="0" borderId="98" xfId="3" applyFont="1" applyBorder="1" applyAlignment="1">
      <alignment horizontal="justify" vertical="center" wrapText="1"/>
    </xf>
    <xf numFmtId="0" fontId="12" fillId="0" borderId="101" xfId="0" applyFont="1" applyBorder="1" applyAlignment="1">
      <alignment horizontal="center" vertical="center" wrapText="1"/>
    </xf>
    <xf numFmtId="0" fontId="12" fillId="0" borderId="101" xfId="0" applyFont="1" applyBorder="1" applyAlignment="1">
      <alignment horizontal="justify" vertical="center" wrapText="1"/>
    </xf>
    <xf numFmtId="0" fontId="12" fillId="0" borderId="98" xfId="0" applyFont="1" applyBorder="1" applyAlignment="1">
      <alignment horizontal="justify" vertical="center" wrapText="1"/>
    </xf>
    <xf numFmtId="0" fontId="0" fillId="0" borderId="76" xfId="0" applyBorder="1" applyAlignment="1">
      <alignment horizontal="center" vertical="center" wrapText="1"/>
    </xf>
    <xf numFmtId="0" fontId="0" fillId="0" borderId="104" xfId="0" applyBorder="1" applyAlignment="1">
      <alignment horizontal="center" vertical="center" wrapText="1"/>
    </xf>
    <xf numFmtId="0" fontId="36" fillId="0" borderId="104" xfId="1" applyFont="1" applyFill="1" applyBorder="1" applyAlignment="1" applyProtection="1">
      <alignment horizontal="center" vertical="center" wrapText="1"/>
    </xf>
    <xf numFmtId="0" fontId="0" fillId="0" borderId="110" xfId="0" applyBorder="1" applyAlignment="1">
      <alignment horizontal="center" vertical="center" wrapText="1"/>
    </xf>
    <xf numFmtId="0" fontId="25" fillId="0" borderId="111" xfId="0" applyFont="1" applyBorder="1" applyAlignment="1">
      <alignment horizontal="justify" vertical="center" wrapText="1"/>
    </xf>
    <xf numFmtId="0" fontId="25" fillId="0" borderId="114" xfId="0" applyFont="1" applyBorder="1" applyAlignment="1">
      <alignment horizontal="justify" vertical="center" wrapText="1"/>
    </xf>
    <xf numFmtId="0" fontId="12" fillId="0" borderId="115" xfId="0" applyFont="1" applyBorder="1" applyAlignment="1">
      <alignment horizontal="center" vertical="center" wrapText="1"/>
    </xf>
    <xf numFmtId="1" fontId="0" fillId="0" borderId="116" xfId="0" applyNumberFormat="1" applyBorder="1" applyAlignment="1">
      <alignment horizontal="center" vertical="center" wrapText="1"/>
    </xf>
    <xf numFmtId="0" fontId="0" fillId="0" borderId="116" xfId="0" applyBorder="1" applyAlignment="1">
      <alignment horizontal="center" vertical="center" wrapText="1"/>
    </xf>
    <xf numFmtId="0" fontId="25" fillId="0" borderId="116" xfId="0" applyFont="1" applyBorder="1" applyAlignment="1">
      <alignment horizontal="justify" vertical="center" wrapText="1"/>
    </xf>
    <xf numFmtId="0" fontId="25" fillId="0" borderId="117" xfId="0" applyFont="1" applyBorder="1" applyAlignment="1">
      <alignment horizontal="justify" vertical="center" wrapText="1"/>
    </xf>
    <xf numFmtId="0" fontId="12" fillId="0" borderId="118" xfId="0" applyFont="1" applyBorder="1" applyAlignment="1">
      <alignment horizontal="center" vertical="center" wrapText="1"/>
    </xf>
    <xf numFmtId="1" fontId="0" fillId="0" borderId="119" xfId="0" applyNumberFormat="1" applyBorder="1" applyAlignment="1">
      <alignment horizontal="center" vertical="center" wrapText="1"/>
    </xf>
    <xf numFmtId="0" fontId="0" fillId="0" borderId="119" xfId="0" applyBorder="1" applyAlignment="1">
      <alignment horizontal="center" vertical="center" wrapText="1"/>
    </xf>
    <xf numFmtId="0" fontId="25" fillId="0" borderId="119" xfId="0" applyFont="1" applyBorder="1" applyAlignment="1">
      <alignment horizontal="justify" vertical="center" wrapText="1"/>
    </xf>
    <xf numFmtId="0" fontId="36" fillId="0" borderId="119" xfId="1" applyFont="1" applyFill="1" applyBorder="1" applyAlignment="1" applyProtection="1">
      <alignment horizontal="center" vertical="center" wrapText="1"/>
    </xf>
    <xf numFmtId="0" fontId="25" fillId="0" borderId="120" xfId="0" applyFont="1" applyBorder="1" applyAlignment="1">
      <alignment horizontal="justify" vertical="center" wrapText="1"/>
    </xf>
    <xf numFmtId="0" fontId="74" fillId="0" borderId="101" xfId="1" applyFont="1" applyBorder="1" applyAlignment="1" applyProtection="1">
      <alignment horizontal="center" vertical="center"/>
    </xf>
    <xf numFmtId="0" fontId="12" fillId="0" borderId="89" xfId="3" applyBorder="1" applyAlignment="1">
      <alignment horizontal="center" vertical="center" wrapText="1"/>
    </xf>
    <xf numFmtId="0" fontId="12" fillId="0" borderId="90" xfId="3" applyBorder="1" applyAlignment="1">
      <alignment horizontal="center" vertical="center" wrapText="1"/>
    </xf>
    <xf numFmtId="0" fontId="25" fillId="0" borderId="90" xfId="3" applyFont="1" applyBorder="1" applyAlignment="1">
      <alignment horizontal="justify" vertical="center" wrapText="1"/>
    </xf>
    <xf numFmtId="0" fontId="74" fillId="0" borderId="90" xfId="1" applyFont="1" applyBorder="1" applyAlignment="1" applyProtection="1">
      <alignment horizontal="center" vertical="center"/>
    </xf>
    <xf numFmtId="0" fontId="25" fillId="0" borderId="91" xfId="3" applyFont="1" applyBorder="1" applyAlignment="1">
      <alignment horizontal="justify" vertical="center" wrapText="1"/>
    </xf>
    <xf numFmtId="0" fontId="74" fillId="0" borderId="116" xfId="1" applyFont="1" applyFill="1" applyBorder="1" applyAlignment="1" applyProtection="1">
      <alignment horizontal="center" vertical="center" wrapText="1"/>
    </xf>
    <xf numFmtId="0" fontId="12" fillId="0" borderId="90" xfId="0" applyFont="1" applyBorder="1" applyAlignment="1">
      <alignment horizontal="center" vertical="center" wrapText="1"/>
    </xf>
    <xf numFmtId="0" fontId="12" fillId="0" borderId="90" xfId="0" applyFont="1" applyBorder="1" applyAlignment="1">
      <alignment horizontal="justify" vertical="center" wrapText="1"/>
    </xf>
    <xf numFmtId="0" fontId="62" fillId="0" borderId="90" xfId="1" applyFont="1" applyFill="1" applyBorder="1" applyAlignment="1" applyProtection="1">
      <alignment horizontal="center" vertical="center" wrapText="1"/>
    </xf>
    <xf numFmtId="0" fontId="12" fillId="0" borderId="91" xfId="0" applyFont="1" applyBorder="1" applyAlignment="1">
      <alignment horizontal="left" vertical="center" wrapText="1"/>
    </xf>
    <xf numFmtId="0" fontId="12" fillId="0" borderId="76"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4" xfId="0" applyFont="1" applyBorder="1" applyAlignment="1">
      <alignment horizontal="justify" vertical="center" wrapText="1"/>
    </xf>
    <xf numFmtId="0" fontId="62" fillId="0" borderId="104" xfId="1" applyFont="1" applyFill="1" applyBorder="1" applyAlignment="1" applyProtection="1">
      <alignment horizontal="center" vertical="center" wrapText="1"/>
    </xf>
    <xf numFmtId="0" fontId="12" fillId="0" borderId="100" xfId="0" applyFont="1" applyBorder="1" applyAlignment="1">
      <alignment horizontal="left" vertical="center" wrapText="1"/>
    </xf>
    <xf numFmtId="1" fontId="12" fillId="0" borderId="101" xfId="2" applyNumberFormat="1" applyFont="1" applyFill="1" applyBorder="1" applyAlignment="1">
      <alignment horizontal="center" vertical="center" wrapText="1"/>
    </xf>
    <xf numFmtId="0" fontId="12" fillId="0" borderId="101" xfId="1" applyFont="1" applyFill="1" applyBorder="1" applyAlignment="1" applyProtection="1">
      <alignment horizontal="center" vertical="center" wrapText="1"/>
    </xf>
    <xf numFmtId="164" fontId="62" fillId="0" borderId="101" xfId="1" applyNumberFormat="1" applyFont="1" applyFill="1" applyBorder="1" applyAlignment="1" applyProtection="1">
      <alignment horizontal="center" vertical="center" wrapText="1"/>
    </xf>
    <xf numFmtId="0" fontId="12" fillId="0" borderId="98" xfId="0" applyFont="1" applyBorder="1" applyAlignment="1">
      <alignment horizontal="left" vertical="center" wrapText="1"/>
    </xf>
    <xf numFmtId="49" fontId="12" fillId="0" borderId="101" xfId="1" applyNumberFormat="1" applyFont="1" applyFill="1" applyBorder="1" applyAlignment="1" applyProtection="1">
      <alignment horizontal="center" vertical="center" wrapText="1"/>
    </xf>
    <xf numFmtId="0" fontId="12" fillId="0" borderId="108" xfId="0" applyFont="1" applyBorder="1" applyAlignment="1">
      <alignment horizontal="justify" vertical="center" wrapText="1"/>
    </xf>
    <xf numFmtId="0" fontId="62" fillId="0" borderId="101" xfId="1" applyFont="1" applyFill="1" applyBorder="1" applyAlignment="1" applyProtection="1">
      <alignment horizontal="center" vertical="center" wrapText="1"/>
    </xf>
    <xf numFmtId="0" fontId="12" fillId="0" borderId="101" xfId="0" applyFont="1" applyBorder="1" applyAlignment="1">
      <alignment horizontal="center" vertical="center"/>
    </xf>
    <xf numFmtId="164" fontId="12" fillId="0" borderId="76" xfId="2" applyFont="1" applyFill="1" applyBorder="1" applyAlignment="1">
      <alignment horizontal="center" vertical="center" wrapText="1"/>
    </xf>
    <xf numFmtId="0" fontId="12" fillId="0" borderId="104" xfId="2" applyNumberFormat="1" applyFont="1" applyFill="1" applyBorder="1" applyAlignment="1">
      <alignment horizontal="center" vertical="center" wrapText="1"/>
    </xf>
    <xf numFmtId="1" fontId="12" fillId="0" borderId="104" xfId="2" applyNumberFormat="1" applyFont="1" applyFill="1" applyBorder="1" applyAlignment="1">
      <alignment horizontal="center" vertical="center" wrapText="1"/>
    </xf>
    <xf numFmtId="164" fontId="12" fillId="0" borderId="104" xfId="2" applyFont="1" applyFill="1" applyBorder="1" applyAlignment="1">
      <alignment horizontal="justify" vertical="center" wrapText="1"/>
    </xf>
    <xf numFmtId="164" fontId="36" fillId="0" borderId="104" xfId="1" applyNumberFormat="1" applyFont="1" applyFill="1" applyBorder="1" applyAlignment="1" applyProtection="1">
      <alignment horizontal="center" vertical="center" wrapText="1"/>
    </xf>
    <xf numFmtId="0" fontId="12" fillId="0" borderId="100" xfId="0" applyFont="1" applyBorder="1" applyAlignment="1">
      <alignment horizontal="left" wrapText="1"/>
    </xf>
    <xf numFmtId="164" fontId="27" fillId="0" borderId="101" xfId="1" applyNumberFormat="1" applyFill="1" applyBorder="1" applyAlignment="1" applyProtection="1">
      <alignment horizontal="center" vertical="center" wrapText="1"/>
    </xf>
    <xf numFmtId="1" fontId="12" fillId="0" borderId="90" xfId="2" applyNumberFormat="1" applyFont="1" applyFill="1" applyBorder="1" applyAlignment="1">
      <alignment horizontal="center" vertical="center" wrapText="1"/>
    </xf>
    <xf numFmtId="164" fontId="62" fillId="0" borderId="90" xfId="1" applyNumberFormat="1" applyFont="1" applyFill="1" applyBorder="1" applyAlignment="1" applyProtection="1">
      <alignment horizontal="center" vertical="center" wrapText="1"/>
    </xf>
    <xf numFmtId="164" fontId="12" fillId="0" borderId="103" xfId="2" applyFont="1" applyFill="1" applyBorder="1" applyAlignment="1">
      <alignment horizontal="center" vertical="center" wrapText="1"/>
    </xf>
    <xf numFmtId="0" fontId="62" fillId="0" borderId="101" xfId="1" applyFont="1" applyFill="1" applyBorder="1" applyAlignment="1" applyProtection="1">
      <alignment horizontal="center" vertical="center"/>
    </xf>
    <xf numFmtId="164" fontId="12" fillId="0" borderId="101" xfId="2" applyFont="1" applyFill="1" applyBorder="1" applyAlignment="1">
      <alignment horizontal="justify" vertical="center" wrapText="1"/>
    </xf>
    <xf numFmtId="164" fontId="62" fillId="0" borderId="104" xfId="1" applyNumberFormat="1" applyFont="1" applyFill="1" applyBorder="1" applyAlignment="1" applyProtection="1">
      <alignment horizontal="center" vertical="center" wrapText="1"/>
    </xf>
    <xf numFmtId="164" fontId="12" fillId="0" borderId="115" xfId="2" applyFont="1" applyFill="1" applyBorder="1" applyAlignment="1">
      <alignment horizontal="center" vertical="center" wrapText="1"/>
    </xf>
    <xf numFmtId="0" fontId="12" fillId="0" borderId="116" xfId="0" applyFont="1" applyBorder="1" applyAlignment="1">
      <alignment horizontal="center" vertical="center" wrapText="1"/>
    </xf>
    <xf numFmtId="0" fontId="12" fillId="0" borderId="116" xfId="0" applyFont="1" applyBorder="1" applyAlignment="1">
      <alignment horizontal="justify" vertical="center" wrapText="1"/>
    </xf>
    <xf numFmtId="164" fontId="62" fillId="0" borderId="116" xfId="1" applyNumberFormat="1" applyFont="1" applyFill="1" applyBorder="1" applyAlignment="1" applyProtection="1">
      <alignment horizontal="center" vertical="center" wrapText="1"/>
    </xf>
    <xf numFmtId="0" fontId="12" fillId="0" borderId="117" xfId="0" applyFont="1" applyBorder="1" applyAlignment="1">
      <alignment horizontal="left" vertical="center" wrapText="1"/>
    </xf>
    <xf numFmtId="1" fontId="12" fillId="0" borderId="89" xfId="2" applyNumberFormat="1" applyFont="1" applyFill="1" applyBorder="1" applyAlignment="1">
      <alignment horizontal="center" vertical="center" wrapText="1"/>
    </xf>
    <xf numFmtId="1" fontId="12" fillId="0" borderId="103" xfId="2" applyNumberFormat="1" applyFont="1" applyFill="1" applyBorder="1" applyAlignment="1">
      <alignment horizontal="center" vertical="center" wrapText="1"/>
    </xf>
    <xf numFmtId="0" fontId="63" fillId="0" borderId="101" xfId="1" applyFont="1" applyFill="1" applyBorder="1" applyAlignment="1" applyProtection="1">
      <alignment horizontal="center" vertical="center" wrapText="1"/>
    </xf>
    <xf numFmtId="1" fontId="22" fillId="0" borderId="104" xfId="2" applyNumberFormat="1" applyFont="1" applyFill="1" applyBorder="1" applyAlignment="1">
      <alignment horizontal="center" vertical="center" wrapText="1"/>
    </xf>
    <xf numFmtId="164" fontId="22" fillId="0" borderId="76" xfId="2" applyFont="1" applyFill="1" applyBorder="1" applyAlignment="1">
      <alignment vertical="center" wrapText="1"/>
    </xf>
    <xf numFmtId="164" fontId="12" fillId="0" borderId="104" xfId="2" applyFont="1" applyFill="1" applyBorder="1" applyAlignment="1">
      <alignment horizontal="left" vertical="center" wrapText="1"/>
    </xf>
    <xf numFmtId="164" fontId="12" fillId="0" borderId="104" xfId="2" applyFont="1" applyFill="1" applyBorder="1" applyAlignment="1">
      <alignment horizontal="center" vertical="center" wrapText="1"/>
    </xf>
    <xf numFmtId="164" fontId="12" fillId="0" borderId="100" xfId="2" applyFont="1" applyFill="1" applyBorder="1" applyAlignment="1">
      <alignment vertical="center" wrapText="1"/>
    </xf>
    <xf numFmtId="0" fontId="12" fillId="0" borderId="89" xfId="3" applyBorder="1" applyAlignment="1">
      <alignment horizontal="left" vertical="center" wrapText="1"/>
    </xf>
    <xf numFmtId="0" fontId="12" fillId="0" borderId="112" xfId="3" applyBorder="1" applyAlignment="1">
      <alignment horizontal="left" vertical="center" wrapText="1"/>
    </xf>
    <xf numFmtId="0" fontId="12" fillId="0" borderId="76" xfId="3" applyBorder="1" applyAlignment="1">
      <alignment horizontal="left" vertical="center" wrapText="1"/>
    </xf>
    <xf numFmtId="0" fontId="25" fillId="0" borderId="104" xfId="3" applyFont="1" applyBorder="1" applyAlignment="1">
      <alignment horizontal="justify" vertical="center" wrapText="1"/>
    </xf>
    <xf numFmtId="0" fontId="25" fillId="0" borderId="100" xfId="3" applyFont="1" applyBorder="1" applyAlignment="1">
      <alignment horizontal="justify" vertical="center" wrapText="1"/>
    </xf>
    <xf numFmtId="1" fontId="12" fillId="0" borderId="103" xfId="27" applyNumberFormat="1" applyFont="1" applyFill="1" applyBorder="1" applyAlignment="1">
      <alignment horizontal="left" vertical="center" wrapText="1"/>
    </xf>
    <xf numFmtId="164" fontId="36" fillId="0" borderId="101" xfId="1" applyNumberFormat="1" applyFont="1" applyFill="1" applyBorder="1" applyAlignment="1" applyProtection="1">
      <alignment horizontal="center" vertical="center" wrapText="1"/>
    </xf>
    <xf numFmtId="0" fontId="12" fillId="0" borderId="103" xfId="3" applyBorder="1" applyAlignment="1">
      <alignment horizontal="left" vertical="center" wrapText="1"/>
    </xf>
    <xf numFmtId="0" fontId="12" fillId="0" borderId="121" xfId="3" applyBorder="1" applyAlignment="1">
      <alignment horizontal="center" vertical="center" wrapText="1"/>
    </xf>
    <xf numFmtId="1" fontId="12" fillId="0" borderId="76" xfId="27" applyNumberFormat="1" applyFont="1" applyFill="1" applyBorder="1" applyAlignment="1">
      <alignment horizontal="left" vertical="center" wrapText="1"/>
    </xf>
    <xf numFmtId="0" fontId="12" fillId="0" borderId="113" xfId="3" applyBorder="1" applyAlignment="1">
      <alignment horizontal="left" vertical="center" wrapText="1"/>
    </xf>
    <xf numFmtId="0" fontId="12" fillId="0" borderId="9" xfId="3" applyBorder="1" applyAlignment="1">
      <alignment horizontal="center" vertical="center" wrapText="1"/>
    </xf>
    <xf numFmtId="0" fontId="25" fillId="0" borderId="9" xfId="3" applyFont="1" applyBorder="1" applyAlignment="1">
      <alignment horizontal="justify" vertical="center" wrapText="1"/>
    </xf>
    <xf numFmtId="0" fontId="25" fillId="0" borderId="107" xfId="3" applyFont="1" applyBorder="1" applyAlignment="1">
      <alignment horizontal="justify" vertical="center" wrapText="1"/>
    </xf>
    <xf numFmtId="0" fontId="12" fillId="8" borderId="103" xfId="3" applyFill="1" applyBorder="1" applyAlignment="1">
      <alignment horizontal="left" vertical="center" wrapText="1"/>
    </xf>
    <xf numFmtId="0" fontId="12" fillId="8" borderId="101" xfId="3" applyFill="1" applyBorder="1" applyAlignment="1">
      <alignment horizontal="center" vertical="center" wrapText="1"/>
    </xf>
    <xf numFmtId="0" fontId="25" fillId="8" borderId="101" xfId="3" applyFont="1" applyFill="1" applyBorder="1" applyAlignment="1">
      <alignment horizontal="justify" vertical="center" wrapText="1"/>
    </xf>
    <xf numFmtId="0" fontId="36" fillId="8" borderId="101" xfId="1" applyFont="1" applyFill="1" applyBorder="1" applyAlignment="1" applyProtection="1">
      <alignment horizontal="center" vertical="center" wrapText="1"/>
    </xf>
    <xf numFmtId="0" fontId="25" fillId="8" borderId="98" xfId="3" applyFont="1" applyFill="1" applyBorder="1" applyAlignment="1">
      <alignment horizontal="justify" vertical="center" wrapText="1"/>
    </xf>
    <xf numFmtId="0" fontId="12" fillId="0" borderId="101" xfId="3" applyBorder="1" applyAlignment="1">
      <alignment horizontal="left" vertical="center" wrapText="1"/>
    </xf>
    <xf numFmtId="0" fontId="44" fillId="0" borderId="101" xfId="1" applyFont="1" applyFill="1" applyBorder="1" applyAlignment="1" applyProtection="1">
      <alignment horizontal="center" vertical="center" wrapText="1"/>
    </xf>
    <xf numFmtId="164" fontId="12" fillId="0" borderId="103" xfId="27" applyFont="1" applyFill="1" applyBorder="1" applyAlignment="1">
      <alignment horizontal="left" vertical="center" wrapText="1"/>
    </xf>
    <xf numFmtId="0" fontId="36" fillId="0" borderId="101" xfId="1" applyFont="1" applyFill="1" applyBorder="1" applyAlignment="1" applyProtection="1">
      <alignment horizontal="center" vertical="center"/>
    </xf>
    <xf numFmtId="0" fontId="36" fillId="0" borderId="104" xfId="1" applyFont="1" applyFill="1" applyBorder="1" applyAlignment="1" applyProtection="1">
      <alignment horizontal="center" vertical="center"/>
    </xf>
    <xf numFmtId="1" fontId="12" fillId="0" borderId="101" xfId="27" applyNumberFormat="1" applyFont="1" applyFill="1" applyBorder="1" applyAlignment="1">
      <alignment horizontal="center" vertical="center" wrapText="1"/>
    </xf>
    <xf numFmtId="164" fontId="12" fillId="0" borderId="101" xfId="27" applyFont="1" applyFill="1" applyBorder="1" applyAlignment="1">
      <alignment vertical="center" wrapText="1"/>
    </xf>
    <xf numFmtId="164" fontId="12" fillId="0" borderId="98" xfId="27" applyFont="1" applyFill="1" applyBorder="1" applyAlignment="1">
      <alignment vertical="center" wrapText="1"/>
    </xf>
    <xf numFmtId="49" fontId="12" fillId="0" borderId="98" xfId="27" applyNumberFormat="1" applyFont="1" applyFill="1" applyBorder="1" applyAlignment="1">
      <alignment vertical="center" wrapText="1"/>
    </xf>
    <xf numFmtId="164" fontId="12" fillId="0" borderId="89" xfId="27" applyFont="1" applyFill="1" applyBorder="1" applyAlignment="1">
      <alignment horizontal="left" vertical="center" wrapText="1"/>
    </xf>
    <xf numFmtId="0" fontId="36" fillId="0" borderId="90" xfId="1" applyFont="1" applyBorder="1" applyAlignment="1" applyProtection="1">
      <alignment horizontal="center" vertical="center"/>
    </xf>
    <xf numFmtId="0" fontId="36" fillId="8" borderId="101" xfId="1" applyFont="1" applyFill="1" applyBorder="1" applyAlignment="1" applyProtection="1">
      <alignment horizontal="center" vertical="center"/>
    </xf>
    <xf numFmtId="0" fontId="25" fillId="0" borderId="89" xfId="0" applyFont="1" applyBorder="1" applyAlignment="1">
      <alignment horizontal="center" vertical="center" wrapText="1"/>
    </xf>
    <xf numFmtId="0" fontId="25" fillId="0" borderId="90" xfId="0" applyFont="1" applyBorder="1" applyAlignment="1">
      <alignment horizontal="center" vertical="center" wrapText="1"/>
    </xf>
    <xf numFmtId="0" fontId="12" fillId="0" borderId="91" xfId="0" applyFont="1" applyBorder="1" applyAlignment="1">
      <alignment horizontal="justify" vertical="center" wrapText="1"/>
    </xf>
    <xf numFmtId="164" fontId="12" fillId="0" borderId="103" xfId="5" applyFont="1" applyFill="1" applyBorder="1" applyAlignment="1">
      <alignment horizontal="center" vertical="center" wrapText="1"/>
    </xf>
    <xf numFmtId="0" fontId="63" fillId="0" borderId="101" xfId="1" applyFont="1" applyFill="1" applyBorder="1" applyAlignment="1" applyProtection="1">
      <alignment horizontal="center" vertical="center"/>
    </xf>
    <xf numFmtId="164" fontId="63" fillId="0" borderId="101" xfId="1" applyNumberFormat="1" applyFont="1" applyFill="1" applyBorder="1" applyAlignment="1" applyProtection="1">
      <alignment horizontal="center" vertical="center" wrapText="1"/>
    </xf>
    <xf numFmtId="164" fontId="12" fillId="0" borderId="76" xfId="5" applyFont="1" applyFill="1" applyBorder="1" applyAlignment="1">
      <alignment horizontal="center" vertical="center" wrapText="1"/>
    </xf>
    <xf numFmtId="0" fontId="63" fillId="0" borderId="104" xfId="1" applyFont="1" applyFill="1" applyBorder="1" applyAlignment="1" applyProtection="1">
      <alignment horizontal="center" vertical="center"/>
    </xf>
    <xf numFmtId="0" fontId="12" fillId="0" borderId="100" xfId="0" applyFont="1" applyBorder="1" applyAlignment="1">
      <alignment horizontal="justify" vertical="center" wrapText="1"/>
    </xf>
    <xf numFmtId="164" fontId="22" fillId="0" borderId="89" xfId="5" applyFont="1" applyFill="1" applyBorder="1" applyAlignment="1">
      <alignment horizontal="center" vertical="center" wrapText="1"/>
    </xf>
    <xf numFmtId="1" fontId="22" fillId="0" borderId="90" xfId="5" applyNumberFormat="1" applyFont="1" applyFill="1" applyBorder="1" applyAlignment="1">
      <alignment horizontal="center" vertical="center" wrapText="1"/>
    </xf>
    <xf numFmtId="164" fontId="12" fillId="0" borderId="90" xfId="5" applyFont="1" applyFill="1" applyBorder="1" applyAlignment="1">
      <alignment vertical="center" wrapText="1"/>
    </xf>
    <xf numFmtId="164" fontId="63" fillId="0" borderId="90" xfId="1" applyNumberFormat="1" applyFont="1" applyFill="1" applyBorder="1" applyAlignment="1" applyProtection="1">
      <alignment horizontal="center" vertical="center" wrapText="1"/>
    </xf>
    <xf numFmtId="164" fontId="12" fillId="0" borderId="91" xfId="5" applyFont="1" applyFill="1" applyBorder="1" applyAlignment="1">
      <alignment vertical="center" wrapText="1"/>
    </xf>
    <xf numFmtId="164" fontId="22" fillId="0" borderId="103" xfId="5" applyFont="1" applyFill="1" applyBorder="1" applyAlignment="1">
      <alignment horizontal="center" vertical="center" wrapText="1"/>
    </xf>
    <xf numFmtId="1" fontId="22" fillId="0" borderId="101" xfId="5" applyNumberFormat="1" applyFont="1" applyFill="1" applyBorder="1" applyAlignment="1">
      <alignment horizontal="center" vertical="center" wrapText="1"/>
    </xf>
    <xf numFmtId="49" fontId="12" fillId="0" borderId="101" xfId="5" applyNumberFormat="1" applyFont="1" applyFill="1" applyBorder="1" applyAlignment="1">
      <alignment vertical="center" wrapText="1"/>
    </xf>
    <xf numFmtId="164" fontId="12" fillId="0" borderId="98" xfId="5" applyFont="1" applyFill="1" applyBorder="1" applyAlignment="1">
      <alignment vertical="center" wrapText="1"/>
    </xf>
    <xf numFmtId="0" fontId="12" fillId="0" borderId="98" xfId="5" applyNumberFormat="1" applyFont="1" applyFill="1" applyBorder="1" applyAlignment="1">
      <alignment vertical="center" wrapText="1"/>
    </xf>
    <xf numFmtId="0" fontId="12" fillId="0" borderId="122" xfId="0" applyFont="1" applyBorder="1" applyAlignment="1">
      <alignment horizontal="center" vertical="center" wrapText="1"/>
    </xf>
    <xf numFmtId="0" fontId="12" fillId="0" borderId="122" xfId="0" applyFont="1" applyBorder="1" applyAlignment="1">
      <alignment horizontal="justify" vertical="center" wrapText="1"/>
    </xf>
    <xf numFmtId="0" fontId="63" fillId="0" borderId="122" xfId="1" applyFont="1" applyFill="1" applyBorder="1" applyAlignment="1" applyProtection="1">
      <alignment horizontal="center" vertical="center" wrapText="1"/>
    </xf>
    <xf numFmtId="0" fontId="11" fillId="0" borderId="0" xfId="0" applyFont="1" applyAlignment="1">
      <alignment horizontal="center" wrapText="1"/>
    </xf>
    <xf numFmtId="0" fontId="37" fillId="0" borderId="0" xfId="0" applyFont="1" applyAlignment="1">
      <alignment horizontal="center" vertical="center" wrapText="1"/>
    </xf>
    <xf numFmtId="0" fontId="0" fillId="0" borderId="0" xfId="0" applyAlignment="1">
      <alignment horizontal="center" vertical="center" wrapText="1"/>
    </xf>
    <xf numFmtId="164" fontId="22" fillId="0" borderId="42" xfId="2" applyFont="1" applyFill="1" applyBorder="1" applyAlignment="1">
      <alignment horizontal="center" vertical="center"/>
    </xf>
    <xf numFmtId="0" fontId="17" fillId="0" borderId="42" xfId="0" applyFont="1" applyBorder="1" applyAlignment="1">
      <alignment horizontal="center" vertical="center" wrapText="1"/>
    </xf>
    <xf numFmtId="0" fontId="43" fillId="0" borderId="42" xfId="0" applyFont="1" applyBorder="1" applyAlignment="1">
      <alignment horizontal="left" vertical="center"/>
    </xf>
    <xf numFmtId="0" fontId="24" fillId="0" borderId="55" xfId="0" applyFont="1" applyBorder="1" applyAlignment="1">
      <alignment horizontal="center" vertical="center" wrapText="1"/>
    </xf>
    <xf numFmtId="0" fontId="32" fillId="0" borderId="108" xfId="0" applyFont="1" applyBorder="1" applyAlignment="1">
      <alignment horizontal="center" vertical="center" wrapText="1"/>
    </xf>
    <xf numFmtId="0" fontId="24" fillId="0" borderId="108" xfId="0" applyFont="1" applyBorder="1" applyAlignment="1">
      <alignment horizontal="center" vertical="center" wrapText="1"/>
    </xf>
    <xf numFmtId="164" fontId="12" fillId="0" borderId="10" xfId="27" applyFont="1" applyFill="1" applyBorder="1" applyAlignment="1">
      <alignment horizontal="left" vertical="center"/>
    </xf>
    <xf numFmtId="164" fontId="12" fillId="0" borderId="21" xfId="27" applyFont="1" applyFill="1" applyBorder="1" applyAlignment="1">
      <alignment horizontal="left" vertical="center"/>
    </xf>
    <xf numFmtId="0" fontId="24" fillId="0" borderId="49" xfId="3" applyFont="1" applyBorder="1" applyAlignment="1">
      <alignment horizontal="center" vertical="center" wrapText="1"/>
    </xf>
    <xf numFmtId="0" fontId="24" fillId="0" borderId="48" xfId="3" applyFont="1" applyBorder="1" applyAlignment="1">
      <alignment horizontal="center" vertical="center" wrapText="1"/>
    </xf>
    <xf numFmtId="0" fontId="24" fillId="0" borderId="47" xfId="3" applyFont="1" applyBorder="1" applyAlignment="1">
      <alignment horizontal="center" vertical="center" wrapText="1"/>
    </xf>
    <xf numFmtId="0" fontId="24" fillId="0" borderId="23" xfId="3" applyFont="1" applyBorder="1" applyAlignment="1">
      <alignment horizontal="center" vertical="center" wrapText="1"/>
    </xf>
    <xf numFmtId="0" fontId="24" fillId="0" borderId="0" xfId="3" applyFont="1" applyAlignment="1">
      <alignment horizontal="center" vertical="center" wrapText="1"/>
    </xf>
    <xf numFmtId="0" fontId="24" fillId="0" borderId="10" xfId="3" applyFont="1" applyBorder="1" applyAlignment="1">
      <alignment horizontal="center" vertical="center" wrapText="1"/>
    </xf>
    <xf numFmtId="0" fontId="24" fillId="0" borderId="24" xfId="3" applyFont="1" applyBorder="1" applyAlignment="1">
      <alignment horizontal="center" vertical="center" wrapText="1"/>
    </xf>
    <xf numFmtId="0" fontId="24" fillId="0" borderId="25" xfId="3" applyFont="1" applyBorder="1" applyAlignment="1">
      <alignment horizontal="center" vertical="center" wrapText="1"/>
    </xf>
    <xf numFmtId="0" fontId="24" fillId="0" borderId="21" xfId="3" applyFont="1" applyBorder="1" applyAlignment="1">
      <alignment horizontal="center" vertical="center" wrapText="1"/>
    </xf>
    <xf numFmtId="0" fontId="24" fillId="0" borderId="50" xfId="3" applyFont="1" applyBorder="1" applyAlignment="1">
      <alignment horizontal="left" vertical="center"/>
    </xf>
    <xf numFmtId="0" fontId="24" fillId="0" borderId="14" xfId="3" applyFont="1" applyBorder="1" applyAlignment="1">
      <alignment horizontal="left" vertical="center" wrapText="1"/>
    </xf>
    <xf numFmtId="0" fontId="32" fillId="0" borderId="2" xfId="3" applyFont="1" applyBorder="1" applyAlignment="1">
      <alignment horizontal="left" vertical="center" wrapText="1"/>
    </xf>
    <xf numFmtId="0" fontId="24" fillId="0" borderId="14" xfId="3" applyFont="1" applyBorder="1" applyAlignment="1">
      <alignment horizontal="center" vertical="center" wrapText="1"/>
    </xf>
    <xf numFmtId="0" fontId="24" fillId="0" borderId="2" xfId="3" applyFont="1" applyBorder="1" applyAlignment="1">
      <alignment horizontal="center" vertical="center" wrapText="1"/>
    </xf>
    <xf numFmtId="0" fontId="32" fillId="0" borderId="2" xfId="3" applyFont="1" applyBorder="1" applyAlignment="1">
      <alignment horizontal="center" vertical="center" wrapText="1"/>
    </xf>
    <xf numFmtId="0" fontId="38" fillId="0" borderId="1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40" fillId="5"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165" fontId="17" fillId="3" borderId="0" xfId="7" applyFont="1" applyFill="1" applyBorder="1" applyAlignment="1">
      <alignment horizontal="center" vertical="center" wrapText="1"/>
    </xf>
    <xf numFmtId="0" fontId="30" fillId="3" borderId="0" xfId="1" applyFont="1" applyFill="1" applyBorder="1" applyAlignment="1" applyProtection="1">
      <alignment horizontal="center" vertical="center" wrapText="1"/>
    </xf>
    <xf numFmtId="0" fontId="35" fillId="4" borderId="7" xfId="1" applyFont="1" applyFill="1" applyBorder="1" applyAlignment="1" applyProtection="1">
      <alignment horizontal="center" vertical="center" wrapText="1"/>
    </xf>
    <xf numFmtId="0" fontId="31" fillId="4" borderId="0" xfId="1" applyFont="1" applyFill="1" applyBorder="1" applyAlignment="1" applyProtection="1">
      <alignment horizontal="center" vertical="center" wrapText="1"/>
    </xf>
    <xf numFmtId="0" fontId="16" fillId="2" borderId="4" xfId="6" applyFont="1" applyFill="1" applyBorder="1" applyAlignment="1">
      <alignment horizontal="center" vertical="center"/>
    </xf>
    <xf numFmtId="0" fontId="14" fillId="0" borderId="4" xfId="6" applyFont="1" applyBorder="1" applyAlignment="1">
      <alignment horizontal="center" vertical="center" wrapText="1"/>
    </xf>
    <xf numFmtId="0" fontId="16" fillId="2" borderId="4" xfId="6" applyFont="1" applyFill="1" applyBorder="1" applyAlignment="1">
      <alignment horizontal="left" vertical="center" wrapText="1"/>
    </xf>
    <xf numFmtId="0" fontId="12" fillId="0" borderId="89"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0" xfId="0" applyFont="1" applyBorder="1" applyAlignment="1">
      <alignment horizontal="justify" vertical="center" wrapText="1"/>
    </xf>
    <xf numFmtId="0" fontId="12" fillId="0" borderId="104" xfId="0" applyFont="1" applyBorder="1" applyAlignment="1">
      <alignment horizontal="justify" vertical="center" wrapText="1"/>
    </xf>
    <xf numFmtId="0" fontId="24" fillId="0" borderId="42" xfId="0" applyFont="1" applyBorder="1" applyAlignment="1">
      <alignment horizontal="left" vertical="center"/>
    </xf>
    <xf numFmtId="0" fontId="24" fillId="0" borderId="42" xfId="0" applyFont="1" applyBorder="1" applyAlignment="1">
      <alignment horizontal="center" vertical="center" wrapText="1"/>
    </xf>
    <xf numFmtId="0" fontId="12" fillId="0" borderId="108"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103" xfId="0" applyFont="1" applyBorder="1" applyAlignment="1">
      <alignment horizontal="center" vertical="center" wrapText="1"/>
    </xf>
    <xf numFmtId="0" fontId="12" fillId="0" borderId="101" xfId="0" applyFont="1" applyBorder="1" applyAlignment="1">
      <alignment horizontal="center" vertical="center" wrapText="1"/>
    </xf>
    <xf numFmtId="164" fontId="22" fillId="0" borderId="10" xfId="28" applyFont="1" applyFill="1" applyBorder="1" applyAlignment="1">
      <alignment horizontal="center" vertical="center"/>
    </xf>
    <xf numFmtId="164" fontId="22" fillId="0" borderId="21" xfId="28" applyFont="1" applyFill="1" applyBorder="1" applyAlignment="1">
      <alignment horizontal="center" vertical="center"/>
    </xf>
    <xf numFmtId="0" fontId="17" fillId="0" borderId="4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43" fillId="0" borderId="49" xfId="0" applyFont="1" applyBorder="1" applyAlignment="1">
      <alignment horizontal="left" vertical="center"/>
    </xf>
    <xf numFmtId="0" fontId="43" fillId="0" borderId="48" xfId="0" applyFont="1" applyBorder="1" applyAlignment="1">
      <alignment horizontal="left" vertical="center"/>
    </xf>
    <xf numFmtId="0" fontId="43" fillId="0" borderId="47"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1" xfId="0" applyFont="1" applyBorder="1" applyAlignment="1">
      <alignment horizontal="left" vertical="center"/>
    </xf>
    <xf numFmtId="0" fontId="24" fillId="0" borderId="46" xfId="0" applyFont="1" applyBorder="1" applyAlignment="1">
      <alignment horizontal="center" vertical="center" wrapText="1"/>
    </xf>
    <xf numFmtId="0" fontId="24" fillId="0" borderId="109" xfId="0" applyFont="1" applyBorder="1" applyAlignment="1">
      <alignment horizontal="center" vertical="center" wrapText="1"/>
    </xf>
    <xf numFmtId="164" fontId="55" fillId="0" borderId="30" xfId="0" applyNumberFormat="1" applyFont="1" applyBorder="1" applyAlignment="1">
      <alignment horizontal="center" vertical="center"/>
    </xf>
    <xf numFmtId="0" fontId="12" fillId="0" borderId="30" xfId="0" applyFont="1" applyBorder="1"/>
    <xf numFmtId="0" fontId="12" fillId="0" borderId="34" xfId="0" applyFont="1" applyBorder="1"/>
    <xf numFmtId="0" fontId="56" fillId="0" borderId="26" xfId="0" applyFont="1" applyBorder="1" applyAlignment="1">
      <alignment horizontal="center" vertical="center" wrapText="1"/>
    </xf>
    <xf numFmtId="0" fontId="12" fillId="0" borderId="31" xfId="0" applyFont="1" applyBorder="1"/>
    <xf numFmtId="0" fontId="12" fillId="0" borderId="32" xfId="0" applyFont="1" applyBorder="1"/>
    <xf numFmtId="0" fontId="12" fillId="0" borderId="33" xfId="0" applyFont="1" applyBorder="1"/>
    <xf numFmtId="0" fontId="0" fillId="0" borderId="0" xfId="0"/>
    <xf numFmtId="0" fontId="12" fillId="0" borderId="39" xfId="0" applyFont="1" applyBorder="1"/>
    <xf numFmtId="0" fontId="12" fillId="0" borderId="40" xfId="0" applyFont="1" applyBorder="1"/>
    <xf numFmtId="0" fontId="57" fillId="0" borderId="26" xfId="0" applyFont="1" applyBorder="1" applyAlignment="1">
      <alignment horizontal="left" vertical="center"/>
    </xf>
    <xf numFmtId="164" fontId="22" fillId="0" borderId="10" xfId="2" applyFont="1" applyFill="1" applyBorder="1" applyAlignment="1">
      <alignment horizontal="center" vertical="center"/>
    </xf>
    <xf numFmtId="164" fontId="22" fillId="0" borderId="21" xfId="2" applyFont="1" applyFill="1" applyBorder="1" applyAlignment="1">
      <alignment horizontal="center" vertical="center"/>
    </xf>
    <xf numFmtId="0" fontId="17" fillId="0" borderId="2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43" fillId="0" borderId="17" xfId="0" applyFont="1" applyBorder="1" applyAlignment="1">
      <alignment horizontal="left" vertical="center"/>
    </xf>
    <xf numFmtId="0" fontId="24" fillId="0" borderId="14" xfId="0" applyFont="1" applyBorder="1" applyAlignment="1">
      <alignment horizontal="center" vertical="center" wrapText="1"/>
    </xf>
    <xf numFmtId="0" fontId="3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32" fillId="0" borderId="1" xfId="0" applyFont="1" applyBorder="1" applyAlignment="1">
      <alignment horizontal="center" vertical="center" wrapText="1"/>
    </xf>
    <xf numFmtId="164" fontId="22" fillId="0" borderId="6" xfId="2" applyFont="1" applyFill="1" applyBorder="1" applyAlignment="1">
      <alignment horizontal="center" vertical="center"/>
    </xf>
    <xf numFmtId="0" fontId="17" fillId="0" borderId="6" xfId="0" applyFont="1" applyBorder="1" applyAlignment="1">
      <alignment horizontal="center" vertical="center" wrapText="1"/>
    </xf>
    <xf numFmtId="0" fontId="54" fillId="0" borderId="70" xfId="3" applyFont="1" applyBorder="1" applyAlignment="1">
      <alignment horizontal="center" vertical="center" wrapText="1"/>
    </xf>
    <xf numFmtId="0" fontId="12" fillId="0" borderId="74" xfId="3" applyBorder="1"/>
    <xf numFmtId="0" fontId="54" fillId="0" borderId="16" xfId="3" applyFont="1" applyBorder="1" applyAlignment="1">
      <alignment horizontal="center" vertical="center" wrapText="1"/>
    </xf>
    <xf numFmtId="0" fontId="12" fillId="0" borderId="28" xfId="3" applyBorder="1"/>
    <xf numFmtId="0" fontId="29" fillId="0" borderId="16" xfId="3" applyFont="1" applyBorder="1" applyAlignment="1">
      <alignment horizontal="left" vertical="center" wrapText="1"/>
    </xf>
    <xf numFmtId="0" fontId="12" fillId="0" borderId="87" xfId="3" applyBorder="1"/>
    <xf numFmtId="0" fontId="12" fillId="0" borderId="37" xfId="3" applyBorder="1"/>
    <xf numFmtId="164" fontId="55" fillId="0" borderId="30" xfId="3" applyNumberFormat="1" applyFont="1" applyBorder="1" applyAlignment="1">
      <alignment horizontal="center" vertical="center"/>
    </xf>
    <xf numFmtId="0" fontId="12" fillId="0" borderId="30" xfId="3" applyBorder="1"/>
    <xf numFmtId="0" fontId="12" fillId="0" borderId="34" xfId="3" applyBorder="1"/>
    <xf numFmtId="0" fontId="56" fillId="0" borderId="26" xfId="3" applyFont="1" applyBorder="1" applyAlignment="1">
      <alignment horizontal="center" vertical="center" wrapText="1"/>
    </xf>
    <xf numFmtId="0" fontId="12" fillId="0" borderId="31" xfId="3" applyBorder="1"/>
    <xf numFmtId="0" fontId="12" fillId="0" borderId="32" xfId="3" applyBorder="1"/>
    <xf numFmtId="0" fontId="12" fillId="0" borderId="33" xfId="3" applyBorder="1"/>
    <xf numFmtId="0" fontId="12" fillId="0" borderId="0" xfId="3"/>
    <xf numFmtId="0" fontId="12" fillId="0" borderId="39" xfId="3" applyBorder="1"/>
    <xf numFmtId="0" fontId="12" fillId="0" borderId="40" xfId="3" applyBorder="1"/>
    <xf numFmtId="0" fontId="57" fillId="0" borderId="26" xfId="3" applyFont="1" applyBorder="1" applyAlignment="1">
      <alignment horizontal="left" vertical="center"/>
    </xf>
    <xf numFmtId="0" fontId="60" fillId="0" borderId="36" xfId="3" applyFont="1" applyBorder="1" applyAlignment="1">
      <alignment horizontal="center" vertical="center" wrapText="1"/>
    </xf>
    <xf numFmtId="0" fontId="12" fillId="0" borderId="36" xfId="3" applyBorder="1"/>
    <xf numFmtId="0" fontId="60" fillId="0" borderId="36" xfId="3" applyFont="1" applyBorder="1" applyAlignment="1">
      <alignment horizontal="justify" vertical="center" wrapText="1"/>
    </xf>
    <xf numFmtId="0" fontId="12" fillId="0" borderId="36" xfId="3" applyBorder="1" applyAlignment="1">
      <alignment horizontal="justify"/>
    </xf>
    <xf numFmtId="0" fontId="36" fillId="0" borderId="0" xfId="1" applyFont="1" applyAlignment="1" applyProtection="1"/>
    <xf numFmtId="0" fontId="29" fillId="0" borderId="0" xfId="29" applyFont="1"/>
    <xf numFmtId="164" fontId="54" fillId="0" borderId="0" xfId="29" applyNumberFormat="1" applyFont="1" applyAlignment="1">
      <alignment vertical="center" wrapText="1"/>
    </xf>
    <xf numFmtId="0" fontId="60" fillId="6" borderId="58" xfId="29" applyFont="1" applyFill="1" applyBorder="1" applyAlignment="1">
      <alignment horizontal="center" vertical="center" wrapText="1"/>
    </xf>
    <xf numFmtId="0" fontId="12" fillId="6" borderId="58" xfId="29" applyFont="1" applyFill="1" applyBorder="1"/>
    <xf numFmtId="164" fontId="55" fillId="0" borderId="30" xfId="29" applyNumberFormat="1" applyFont="1" applyBorder="1" applyAlignment="1">
      <alignment horizontal="center" vertical="center"/>
    </xf>
    <xf numFmtId="0" fontId="12" fillId="0" borderId="30" xfId="29" applyFont="1" applyBorder="1"/>
    <xf numFmtId="0" fontId="12" fillId="0" borderId="34" xfId="29" applyFont="1" applyBorder="1"/>
    <xf numFmtId="0" fontId="56" fillId="0" borderId="26" xfId="29" applyFont="1" applyBorder="1" applyAlignment="1">
      <alignment horizontal="center" vertical="center" wrapText="1"/>
    </xf>
    <xf numFmtId="0" fontId="12" fillId="0" borderId="31" xfId="29" applyFont="1" applyBorder="1"/>
    <xf numFmtId="0" fontId="12" fillId="0" borderId="32" xfId="29" applyFont="1" applyBorder="1"/>
    <xf numFmtId="0" fontId="12" fillId="0" borderId="33" xfId="29" applyFont="1" applyBorder="1"/>
    <xf numFmtId="0" fontId="69" fillId="0" borderId="0" xfId="29"/>
    <xf numFmtId="0" fontId="12" fillId="0" borderId="39" xfId="29" applyFont="1" applyBorder="1"/>
    <xf numFmtId="0" fontId="12" fillId="0" borderId="40" xfId="29" applyFont="1" applyBorder="1"/>
    <xf numFmtId="0" fontId="57" fillId="0" borderId="26" xfId="29" applyFont="1" applyBorder="1" applyAlignment="1">
      <alignment horizontal="left" vertical="center"/>
    </xf>
    <xf numFmtId="0" fontId="12" fillId="0" borderId="0" xfId="29" applyFont="1"/>
    <xf numFmtId="164" fontId="55" fillId="0" borderId="34" xfId="3" applyNumberFormat="1" applyFont="1" applyBorder="1" applyAlignment="1">
      <alignment horizontal="center" vertical="center"/>
    </xf>
    <xf numFmtId="0" fontId="56" fillId="0" borderId="31" xfId="3" applyFont="1" applyBorder="1" applyAlignment="1">
      <alignment horizontal="center" vertical="center" wrapText="1"/>
    </xf>
    <xf numFmtId="0" fontId="56" fillId="0" borderId="32" xfId="3" applyFont="1" applyBorder="1" applyAlignment="1">
      <alignment horizontal="center" vertical="center" wrapText="1"/>
    </xf>
    <xf numFmtId="0" fontId="56" fillId="0" borderId="33" xfId="3" applyFont="1" applyBorder="1" applyAlignment="1">
      <alignment horizontal="center" vertical="center" wrapText="1"/>
    </xf>
    <xf numFmtId="0" fontId="56" fillId="0" borderId="0" xfId="3" applyFont="1" applyAlignment="1">
      <alignment horizontal="center" vertical="center" wrapText="1"/>
    </xf>
    <xf numFmtId="0" fontId="56" fillId="0" borderId="30" xfId="3" applyFont="1" applyBorder="1" applyAlignment="1">
      <alignment horizontal="center" vertical="center" wrapText="1"/>
    </xf>
    <xf numFmtId="0" fontId="56" fillId="0" borderId="39" xfId="3" applyFont="1" applyBorder="1" applyAlignment="1">
      <alignment horizontal="center" vertical="center" wrapText="1"/>
    </xf>
    <xf numFmtId="0" fontId="56" fillId="0" borderId="40" xfId="3" applyFont="1" applyBorder="1" applyAlignment="1">
      <alignment horizontal="center" vertical="center" wrapText="1"/>
    </xf>
    <xf numFmtId="0" fontId="56" fillId="0" borderId="34" xfId="3" applyFont="1" applyBorder="1" applyAlignment="1">
      <alignment horizontal="center" vertical="center" wrapText="1"/>
    </xf>
    <xf numFmtId="0" fontId="57" fillId="0" borderId="31" xfId="3" applyFont="1" applyBorder="1" applyAlignment="1">
      <alignment horizontal="left" vertical="center"/>
    </xf>
    <xf numFmtId="0" fontId="57" fillId="0" borderId="32" xfId="3" applyFont="1" applyBorder="1" applyAlignment="1">
      <alignment horizontal="left" vertical="center"/>
    </xf>
    <xf numFmtId="0" fontId="57" fillId="0" borderId="39" xfId="3" applyFont="1" applyBorder="1" applyAlignment="1">
      <alignment horizontal="left" vertical="center"/>
    </xf>
    <xf numFmtId="0" fontId="57" fillId="0" borderId="40" xfId="3" applyFont="1" applyBorder="1" applyAlignment="1">
      <alignment horizontal="left" vertical="center"/>
    </xf>
    <xf numFmtId="0" fontId="57" fillId="0" borderId="34" xfId="3" applyFont="1" applyBorder="1" applyAlignment="1">
      <alignment horizontal="left" vertical="center"/>
    </xf>
    <xf numFmtId="0" fontId="60" fillId="0" borderId="36" xfId="0" applyFont="1" applyBorder="1" applyAlignment="1">
      <alignment horizontal="center" vertical="center" wrapText="1"/>
    </xf>
    <xf numFmtId="0" fontId="12" fillId="0" borderId="35" xfId="0" applyFont="1" applyBorder="1"/>
    <xf numFmtId="164" fontId="58" fillId="0" borderId="30" xfId="0" applyNumberFormat="1" applyFont="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0" fillId="0" borderId="0" xfId="0" applyAlignment="1">
      <alignment vertical="center"/>
    </xf>
    <xf numFmtId="0" fontId="57" fillId="0" borderId="26" xfId="0" applyFont="1" applyBorder="1" applyAlignment="1">
      <alignment horizontal="left" vertical="center" wrapText="1"/>
    </xf>
    <xf numFmtId="0" fontId="12" fillId="0" borderId="0" xfId="0" applyFont="1" applyAlignment="1">
      <alignment vertical="center"/>
    </xf>
    <xf numFmtId="0" fontId="49" fillId="0" borderId="42" xfId="0" applyFont="1" applyBorder="1" applyAlignment="1">
      <alignment horizontal="center" vertical="center" wrapText="1"/>
    </xf>
    <xf numFmtId="0" fontId="50" fillId="0" borderId="42" xfId="0" applyFont="1" applyBorder="1" applyAlignment="1">
      <alignment horizontal="center" vertical="center" wrapText="1"/>
    </xf>
    <xf numFmtId="0" fontId="29" fillId="0" borderId="123" xfId="0" applyFont="1" applyBorder="1" applyAlignment="1">
      <alignment horizontal="left" vertical="center" wrapText="1"/>
    </xf>
    <xf numFmtId="1" fontId="55" fillId="0" borderId="122" xfId="0" applyNumberFormat="1" applyFont="1" applyBorder="1" applyAlignment="1">
      <alignment horizontal="center" vertical="center" wrapText="1"/>
    </xf>
    <xf numFmtId="0" fontId="54" fillId="0" borderId="122" xfId="0" applyFont="1" applyBorder="1" applyAlignment="1">
      <alignment horizontal="center" vertical="center" wrapText="1"/>
    </xf>
    <xf numFmtId="0" fontId="54" fillId="0" borderId="122" xfId="0" applyFont="1" applyBorder="1" applyAlignment="1">
      <alignment horizontal="left" vertical="center" wrapText="1"/>
    </xf>
    <xf numFmtId="0" fontId="36" fillId="0" borderId="122" xfId="0" applyFont="1" applyBorder="1" applyAlignment="1">
      <alignment horizontal="center" vertical="center" wrapText="1"/>
    </xf>
    <xf numFmtId="0" fontId="29" fillId="0" borderId="122" xfId="0" applyFont="1" applyBorder="1" applyAlignment="1">
      <alignment horizontal="left" vertical="center" wrapText="1"/>
    </xf>
    <xf numFmtId="164" fontId="54" fillId="0" borderId="16" xfId="0" applyNumberFormat="1" applyFont="1" applyBorder="1" applyAlignment="1">
      <alignment horizontal="center" vertical="center" wrapText="1"/>
    </xf>
    <xf numFmtId="0" fontId="36" fillId="0" borderId="26" xfId="0" applyFont="1" applyBorder="1" applyAlignment="1">
      <alignment horizontal="center" vertical="center"/>
    </xf>
    <xf numFmtId="164" fontId="54" fillId="0" borderId="122" xfId="0" applyNumberFormat="1" applyFont="1" applyBorder="1" applyAlignment="1">
      <alignment vertical="center" wrapText="1"/>
    </xf>
  </cellXfs>
  <cellStyles count="30">
    <cellStyle name="Hipervínculo" xfId="1" builtinId="8"/>
    <cellStyle name="Hipervínculo 2" xfId="9" xr:uid="{00000000-0005-0000-0000-000001000000}"/>
    <cellStyle name="Hipervínculo 3" xfId="24" xr:uid="{00000000-0005-0000-0000-000002000000}"/>
    <cellStyle name="Millares" xfId="2" builtinId="3"/>
    <cellStyle name="Millares 10" xfId="25" xr:uid="{00000000-0005-0000-0000-000004000000}"/>
    <cellStyle name="Millares 2" xfId="5" xr:uid="{00000000-0005-0000-0000-000005000000}"/>
    <cellStyle name="Millares 2 2" xfId="13" xr:uid="{00000000-0005-0000-0000-000006000000}"/>
    <cellStyle name="Millares 2 2 2" xfId="21" xr:uid="{00000000-0005-0000-0000-000007000000}"/>
    <cellStyle name="Millares 2 2 2 2" xfId="26" xr:uid="{00000000-0005-0000-0000-000008000000}"/>
    <cellStyle name="Millares 2 2 3" xfId="28" xr:uid="{00000000-0005-0000-0000-000009000000}"/>
    <cellStyle name="Millares 3" xfId="7" xr:uid="{00000000-0005-0000-0000-00000A000000}"/>
    <cellStyle name="Millares 4" xfId="8" xr:uid="{00000000-0005-0000-0000-00000B000000}"/>
    <cellStyle name="Millares 4 2" xfId="14" xr:uid="{00000000-0005-0000-0000-00000C000000}"/>
    <cellStyle name="Millares 5" xfId="10" xr:uid="{00000000-0005-0000-0000-00000D000000}"/>
    <cellStyle name="Millares 6" xfId="15" xr:uid="{00000000-0005-0000-0000-00000E000000}"/>
    <cellStyle name="Millares 6 2" xfId="17" xr:uid="{00000000-0005-0000-0000-00000F000000}"/>
    <cellStyle name="Millares 6 2 2" xfId="19" xr:uid="{00000000-0005-0000-0000-000010000000}"/>
    <cellStyle name="Millares 6 2 3" xfId="27" xr:uid="{00000000-0005-0000-0000-000011000000}"/>
    <cellStyle name="Millares 7" xfId="12" xr:uid="{00000000-0005-0000-0000-000012000000}"/>
    <cellStyle name="Millares 8" xfId="18" xr:uid="{00000000-0005-0000-0000-000013000000}"/>
    <cellStyle name="Millares 9" xfId="22" xr:uid="{00000000-0005-0000-0000-000014000000}"/>
    <cellStyle name="Normal" xfId="0" builtinId="0"/>
    <cellStyle name="Normal 2" xfId="3" xr:uid="{00000000-0005-0000-0000-000016000000}"/>
    <cellStyle name="Normal 3" xfId="4" xr:uid="{00000000-0005-0000-0000-000017000000}"/>
    <cellStyle name="Normal 4" xfId="6" xr:uid="{00000000-0005-0000-0000-000018000000}"/>
    <cellStyle name="Normal 5" xfId="11" xr:uid="{00000000-0005-0000-0000-000019000000}"/>
    <cellStyle name="Normal 5 3" xfId="16" xr:uid="{00000000-0005-0000-0000-00001A000000}"/>
    <cellStyle name="Normal 6" xfId="20" xr:uid="{00000000-0005-0000-0000-00001B000000}"/>
    <cellStyle name="Normal 6 2" xfId="29" xr:uid="{00000000-0005-0000-0000-00001C000000}"/>
    <cellStyle name="Normal 7" xfId="23" xr:uid="{00000000-0005-0000-0000-00001D000000}"/>
  </cellStyles>
  <dxfs count="0"/>
  <tableStyles count="0" defaultTableStyle="TableStyleMedium9" defaultPivotStyle="PivotStyleLight16"/>
  <colors>
    <mruColors>
      <color rgb="FF99FF99"/>
      <color rgb="FFFF99FF"/>
      <color rgb="FFCC66FF"/>
      <color rgb="FFF9A9A9"/>
      <color rgb="FFE3F1B1"/>
      <color rgb="FFBBD3EF"/>
      <color rgb="FFA5C4E9"/>
      <color rgb="FF90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GC-08'!A1"/><Relationship Id="rId13" Type="http://schemas.openxmlformats.org/officeDocument/2006/relationships/hyperlink" Target="#'GTH-13'!A1"/><Relationship Id="rId3" Type="http://schemas.openxmlformats.org/officeDocument/2006/relationships/hyperlink" Target="#'DIP-02'!A1"/><Relationship Id="rId7" Type="http://schemas.openxmlformats.org/officeDocument/2006/relationships/hyperlink" Target="#'GD-07'!A1"/><Relationship Id="rId12" Type="http://schemas.openxmlformats.org/officeDocument/2006/relationships/hyperlink" Target="#'GT-12'!A1"/><Relationship Id="rId17" Type="http://schemas.openxmlformats.org/officeDocument/2006/relationships/image" Target="../media/image2.jpg"/><Relationship Id="rId2" Type="http://schemas.openxmlformats.org/officeDocument/2006/relationships/image" Target="../media/image1.png"/><Relationship Id="rId16" Type="http://schemas.openxmlformats.org/officeDocument/2006/relationships/hyperlink" Target="#'MIC-03'!A1"/><Relationship Id="rId1" Type="http://schemas.openxmlformats.org/officeDocument/2006/relationships/hyperlink" Target="#Hoja1!A1"/><Relationship Id="rId6" Type="http://schemas.openxmlformats.org/officeDocument/2006/relationships/hyperlink" Target="#'IDP-04'!A1"/><Relationship Id="rId11" Type="http://schemas.openxmlformats.org/officeDocument/2006/relationships/hyperlink" Target="#'GRF-11'!A1"/><Relationship Id="rId5" Type="http://schemas.openxmlformats.org/officeDocument/2006/relationships/hyperlink" Target="#'AC-10'!A1"/><Relationship Id="rId15" Type="http://schemas.openxmlformats.org/officeDocument/2006/relationships/hyperlink" Target="#'EC-16'!A1"/><Relationship Id="rId10" Type="http://schemas.openxmlformats.org/officeDocument/2006/relationships/hyperlink" Target="#'CID-15'!A1"/><Relationship Id="rId4" Type="http://schemas.openxmlformats.org/officeDocument/2006/relationships/hyperlink" Target="#'DIC-01'!A1"/><Relationship Id="rId9" Type="http://schemas.openxmlformats.org/officeDocument/2006/relationships/hyperlink" Target="#'GJ-09'!A1"/><Relationship Id="rId14" Type="http://schemas.openxmlformats.org/officeDocument/2006/relationships/hyperlink" Target="#'GF-14'!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152400</xdr:colOff>
      <xdr:row>6</xdr:row>
      <xdr:rowOff>133350</xdr:rowOff>
    </xdr:from>
    <xdr:to>
      <xdr:col>11</xdr:col>
      <xdr:colOff>438150</xdr:colOff>
      <xdr:row>11</xdr:row>
      <xdr:rowOff>114300</xdr:rowOff>
    </xdr:to>
    <xdr:sp macro="" textlink="">
      <xdr:nvSpPr>
        <xdr:cNvPr id="67" name="66 CuadroTexto">
          <a:extLst>
            <a:ext uri="{FF2B5EF4-FFF2-40B4-BE49-F238E27FC236}">
              <a16:creationId xmlns:a16="http://schemas.microsoft.com/office/drawing/2014/main" id="{00000000-0008-0000-0000-000043000000}"/>
            </a:ext>
          </a:extLst>
        </xdr:cNvPr>
        <xdr:cNvSpPr txBox="1"/>
      </xdr:nvSpPr>
      <xdr:spPr>
        <a:xfrm>
          <a:off x="1676400" y="1143000"/>
          <a:ext cx="71437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twoCellAnchor>
  <xdr:twoCellAnchor>
    <xdr:from>
      <xdr:col>2</xdr:col>
      <xdr:colOff>545307</xdr:colOff>
      <xdr:row>0</xdr:row>
      <xdr:rowOff>157163</xdr:rowOff>
    </xdr:from>
    <xdr:to>
      <xdr:col>11</xdr:col>
      <xdr:colOff>210345</xdr:colOff>
      <xdr:row>4</xdr:row>
      <xdr:rowOff>150411</xdr:rowOff>
    </xdr:to>
    <xdr:sp macro="" textlink="">
      <xdr:nvSpPr>
        <xdr:cNvPr id="68" name="66 Rectángulo">
          <a:extLst>
            <a:ext uri="{FF2B5EF4-FFF2-40B4-BE49-F238E27FC236}">
              <a16:creationId xmlns:a16="http://schemas.microsoft.com/office/drawing/2014/main" id="{00000000-0008-0000-0000-000044000000}"/>
            </a:ext>
          </a:extLst>
        </xdr:cNvPr>
        <xdr:cNvSpPr>
          <a:spLocks noChangeArrowheads="1"/>
        </xdr:cNvSpPr>
      </xdr:nvSpPr>
      <xdr:spPr bwMode="auto">
        <a:xfrm>
          <a:off x="2065026" y="157163"/>
          <a:ext cx="6503774" cy="667490"/>
        </a:xfrm>
        <a:prstGeom prst="rect">
          <a:avLst/>
        </a:prstGeom>
        <a:noFill/>
        <a:ln w="9525">
          <a:noFill/>
          <a:miter lim="800000"/>
          <a:headEnd/>
          <a:tailEnd/>
        </a:ln>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es-CO" sz="1300" b="1"/>
            <a:t>NORMOGRAMA POR PROCESOS </a:t>
          </a:r>
        </a:p>
        <a:p>
          <a:pPr algn="ctr"/>
          <a:r>
            <a:rPr lang="es-CO" sz="1300" b="1"/>
            <a:t> INSTITUTO PARA LA INVESTIGACIÓN EDUCATIVA Y EL DESARROLLO PEDAGÓGICO – IDEP  NOVIEMBRE 2024</a:t>
          </a:r>
          <a:endParaRPr lang="es-ES" sz="1300" b="1"/>
        </a:p>
      </xdr:txBody>
    </xdr:sp>
    <xdr:clientData/>
  </xdr:twoCellAnchor>
  <xdr:twoCellAnchor>
    <xdr:from>
      <xdr:col>0</xdr:col>
      <xdr:colOff>0</xdr:colOff>
      <xdr:row>3</xdr:row>
      <xdr:rowOff>159550</xdr:rowOff>
    </xdr:from>
    <xdr:to>
      <xdr:col>12</xdr:col>
      <xdr:colOff>547685</xdr:colOff>
      <xdr:row>43</xdr:row>
      <xdr:rowOff>3068</xdr:rowOff>
    </xdr:to>
    <xdr:grpSp>
      <xdr:nvGrpSpPr>
        <xdr:cNvPr id="70" name="35 Grupo">
          <a:hlinkClick xmlns:r="http://schemas.openxmlformats.org/officeDocument/2006/relationships" r:id="rId1"/>
          <a:extLst>
            <a:ext uri="{FF2B5EF4-FFF2-40B4-BE49-F238E27FC236}">
              <a16:creationId xmlns:a16="http://schemas.microsoft.com/office/drawing/2014/main" id="{00000000-0008-0000-0000-000046000000}"/>
            </a:ext>
          </a:extLst>
        </xdr:cNvPr>
        <xdr:cNvGrpSpPr/>
      </xdr:nvGrpSpPr>
      <xdr:grpSpPr>
        <a:xfrm>
          <a:off x="0" y="641151"/>
          <a:ext cx="9666000" cy="6436102"/>
          <a:chOff x="-136067" y="204105"/>
          <a:chExt cx="9688283" cy="6653893"/>
        </a:xfrm>
      </xdr:grpSpPr>
      <xdr:pic>
        <xdr:nvPicPr>
          <xdr:cNvPr id="71" name="Picture 1" descr="C:\Users\sig\Downloads\mapa_procesos_IDEP_r5_web.png">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 cstate="print"/>
          <a:srcRect t="4627" b="3748"/>
          <a:stretch>
            <a:fillRect/>
          </a:stretch>
        </xdr:blipFill>
        <xdr:spPr bwMode="auto">
          <a:xfrm>
            <a:off x="-136067" y="204105"/>
            <a:ext cx="9688283" cy="6653893"/>
          </a:xfrm>
          <a:prstGeom prst="rect">
            <a:avLst/>
          </a:prstGeom>
          <a:noFill/>
        </xdr:spPr>
      </xdr:pic>
      <xdr:sp macro="" textlink="">
        <xdr:nvSpPr>
          <xdr:cNvPr id="72" name="57 Rectángulo">
            <a:hlinkClick xmlns:r="http://schemas.openxmlformats.org/officeDocument/2006/relationships" r:id="rId3"/>
            <a:extLst>
              <a:ext uri="{FF2B5EF4-FFF2-40B4-BE49-F238E27FC236}">
                <a16:creationId xmlns:a16="http://schemas.microsoft.com/office/drawing/2014/main" id="{00000000-0008-0000-0000-000048000000}"/>
              </a:ext>
            </a:extLst>
          </xdr:cNvPr>
          <xdr:cNvSpPr/>
        </xdr:nvSpPr>
        <xdr:spPr>
          <a:xfrm>
            <a:off x="3404744" y="1650606"/>
            <a:ext cx="11264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3" name="22 Rectángulo">
            <a:hlinkClick xmlns:r="http://schemas.openxmlformats.org/officeDocument/2006/relationships" r:id="rId4"/>
            <a:extLst>
              <a:ext uri="{FF2B5EF4-FFF2-40B4-BE49-F238E27FC236}">
                <a16:creationId xmlns:a16="http://schemas.microsoft.com/office/drawing/2014/main" id="{00000000-0008-0000-0000-000049000000}"/>
              </a:ext>
            </a:extLst>
          </xdr:cNvPr>
          <xdr:cNvSpPr/>
        </xdr:nvSpPr>
        <xdr:spPr>
          <a:xfrm>
            <a:off x="4614004" y="1650606"/>
            <a:ext cx="11731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4" name="23 Rectángulo">
            <a:hlinkClick xmlns:r="http://schemas.openxmlformats.org/officeDocument/2006/relationships" r:id="rId5"/>
            <a:extLst>
              <a:ext uri="{FF2B5EF4-FFF2-40B4-BE49-F238E27FC236}">
                <a16:creationId xmlns:a16="http://schemas.microsoft.com/office/drawing/2014/main" id="{00000000-0008-0000-0000-00004A000000}"/>
              </a:ext>
            </a:extLst>
          </xdr:cNvPr>
          <xdr:cNvSpPr/>
        </xdr:nvSpPr>
        <xdr:spPr>
          <a:xfrm>
            <a:off x="5881243" y="1658888"/>
            <a:ext cx="120630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5" name="24 Rectángulo">
            <a:hlinkClick xmlns:r="http://schemas.openxmlformats.org/officeDocument/2006/relationships" r:id="rId6"/>
            <a:extLst>
              <a:ext uri="{FF2B5EF4-FFF2-40B4-BE49-F238E27FC236}">
                <a16:creationId xmlns:a16="http://schemas.microsoft.com/office/drawing/2014/main" id="{00000000-0008-0000-0000-00004B000000}"/>
              </a:ext>
            </a:extLst>
          </xdr:cNvPr>
          <xdr:cNvSpPr/>
        </xdr:nvSpPr>
        <xdr:spPr>
          <a:xfrm>
            <a:off x="3379895" y="2586541"/>
            <a:ext cx="378219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6" name="25 Rectángulo">
            <a:hlinkClick xmlns:r="http://schemas.openxmlformats.org/officeDocument/2006/relationships" r:id="rId7"/>
            <a:extLst>
              <a:ext uri="{FF2B5EF4-FFF2-40B4-BE49-F238E27FC236}">
                <a16:creationId xmlns:a16="http://schemas.microsoft.com/office/drawing/2014/main" id="{00000000-0008-0000-0000-00004C000000}"/>
              </a:ext>
            </a:extLst>
          </xdr:cNvPr>
          <xdr:cNvSpPr/>
        </xdr:nvSpPr>
        <xdr:spPr>
          <a:xfrm>
            <a:off x="3040308" y="3489345"/>
            <a:ext cx="999239"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7" name="26 Rectángulo">
            <a:hlinkClick xmlns:r="http://schemas.openxmlformats.org/officeDocument/2006/relationships" r:id="rId8"/>
            <a:extLst>
              <a:ext uri="{FF2B5EF4-FFF2-40B4-BE49-F238E27FC236}">
                <a16:creationId xmlns:a16="http://schemas.microsoft.com/office/drawing/2014/main" id="{00000000-0008-0000-0000-00004D000000}"/>
              </a:ext>
            </a:extLst>
          </xdr:cNvPr>
          <xdr:cNvSpPr/>
        </xdr:nvSpPr>
        <xdr:spPr>
          <a:xfrm>
            <a:off x="4100482" y="3489344"/>
            <a:ext cx="109863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8" name="27 Rectángulo">
            <a:hlinkClick xmlns:r="http://schemas.openxmlformats.org/officeDocument/2006/relationships" r:id="rId9"/>
            <a:extLst>
              <a:ext uri="{FF2B5EF4-FFF2-40B4-BE49-F238E27FC236}">
                <a16:creationId xmlns:a16="http://schemas.microsoft.com/office/drawing/2014/main" id="{00000000-0008-0000-0000-00004E000000}"/>
              </a:ext>
            </a:extLst>
          </xdr:cNvPr>
          <xdr:cNvSpPr/>
        </xdr:nvSpPr>
        <xdr:spPr>
          <a:xfrm>
            <a:off x="5238520" y="3492658"/>
            <a:ext cx="863397"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9" name="28 Rectángulo">
            <a:hlinkClick xmlns:r="http://schemas.openxmlformats.org/officeDocument/2006/relationships" r:id="rId10"/>
            <a:extLst>
              <a:ext uri="{FF2B5EF4-FFF2-40B4-BE49-F238E27FC236}">
                <a16:creationId xmlns:a16="http://schemas.microsoft.com/office/drawing/2014/main" id="{00000000-0008-0000-0000-00004F000000}"/>
              </a:ext>
            </a:extLst>
          </xdr:cNvPr>
          <xdr:cNvSpPr/>
        </xdr:nvSpPr>
        <xdr:spPr>
          <a:xfrm>
            <a:off x="6152920" y="3495971"/>
            <a:ext cx="108371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0" name="29 Rectángulo">
            <a:hlinkClick xmlns:r="http://schemas.openxmlformats.org/officeDocument/2006/relationships" r:id="rId11"/>
            <a:extLst>
              <a:ext uri="{FF2B5EF4-FFF2-40B4-BE49-F238E27FC236}">
                <a16:creationId xmlns:a16="http://schemas.microsoft.com/office/drawing/2014/main" id="{00000000-0008-0000-0000-000050000000}"/>
              </a:ext>
            </a:extLst>
          </xdr:cNvPr>
          <xdr:cNvSpPr/>
        </xdr:nvSpPr>
        <xdr:spPr>
          <a:xfrm>
            <a:off x="3032025" y="3986301"/>
            <a:ext cx="133054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1" name="30 Rectángulo">
            <a:hlinkClick xmlns:r="http://schemas.openxmlformats.org/officeDocument/2006/relationships" r:id="rId12"/>
            <a:extLst>
              <a:ext uri="{FF2B5EF4-FFF2-40B4-BE49-F238E27FC236}">
                <a16:creationId xmlns:a16="http://schemas.microsoft.com/office/drawing/2014/main" id="{00000000-0008-0000-0000-000051000000}"/>
              </a:ext>
            </a:extLst>
          </xdr:cNvPr>
          <xdr:cNvSpPr/>
        </xdr:nvSpPr>
        <xdr:spPr>
          <a:xfrm>
            <a:off x="4406938" y="3994583"/>
            <a:ext cx="10489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2" name="31 Rectángulo">
            <a:hlinkClick xmlns:r="http://schemas.openxmlformats.org/officeDocument/2006/relationships" r:id="rId13"/>
            <a:extLst>
              <a:ext uri="{FF2B5EF4-FFF2-40B4-BE49-F238E27FC236}">
                <a16:creationId xmlns:a16="http://schemas.microsoft.com/office/drawing/2014/main" id="{00000000-0008-0000-0000-000052000000}"/>
              </a:ext>
            </a:extLst>
          </xdr:cNvPr>
          <xdr:cNvSpPr/>
        </xdr:nvSpPr>
        <xdr:spPr>
          <a:xfrm>
            <a:off x="5525091" y="3994583"/>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3" name="32 Rectángulo">
            <a:hlinkClick xmlns:r="http://schemas.openxmlformats.org/officeDocument/2006/relationships" r:id="rId14"/>
            <a:extLst>
              <a:ext uri="{FF2B5EF4-FFF2-40B4-BE49-F238E27FC236}">
                <a16:creationId xmlns:a16="http://schemas.microsoft.com/office/drawing/2014/main" id="{00000000-0008-0000-0000-000053000000}"/>
              </a:ext>
            </a:extLst>
          </xdr:cNvPr>
          <xdr:cNvSpPr/>
        </xdr:nvSpPr>
        <xdr:spPr>
          <a:xfrm>
            <a:off x="6560417" y="4002865"/>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4" name="33 Rectángulo">
            <a:hlinkClick xmlns:r="http://schemas.openxmlformats.org/officeDocument/2006/relationships" r:id="rId15"/>
            <a:extLst>
              <a:ext uri="{FF2B5EF4-FFF2-40B4-BE49-F238E27FC236}">
                <a16:creationId xmlns:a16="http://schemas.microsoft.com/office/drawing/2014/main" id="{00000000-0008-0000-0000-000054000000}"/>
              </a:ext>
            </a:extLst>
          </xdr:cNvPr>
          <xdr:cNvSpPr/>
        </xdr:nvSpPr>
        <xdr:spPr>
          <a:xfrm>
            <a:off x="2940916" y="4930519"/>
            <a:ext cx="214224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5" name="34 Rectángulo">
            <a:hlinkClick xmlns:r="http://schemas.openxmlformats.org/officeDocument/2006/relationships" r:id="rId16"/>
            <a:extLst>
              <a:ext uri="{FF2B5EF4-FFF2-40B4-BE49-F238E27FC236}">
                <a16:creationId xmlns:a16="http://schemas.microsoft.com/office/drawing/2014/main" id="{00000000-0008-0000-0000-000055000000}"/>
              </a:ext>
            </a:extLst>
          </xdr:cNvPr>
          <xdr:cNvSpPr/>
        </xdr:nvSpPr>
        <xdr:spPr>
          <a:xfrm>
            <a:off x="5144090" y="4930519"/>
            <a:ext cx="2614348"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grpSp>
    <xdr:clientData/>
  </xdr:twoCellAnchor>
  <xdr:twoCellAnchor editAs="oneCell">
    <xdr:from>
      <xdr:col>9</xdr:col>
      <xdr:colOff>656047</xdr:colOff>
      <xdr:row>36</xdr:row>
      <xdr:rowOff>6019</xdr:rowOff>
    </xdr:from>
    <xdr:to>
      <xdr:col>12</xdr:col>
      <xdr:colOff>150997</xdr:colOff>
      <xdr:row>40</xdr:row>
      <xdr:rowOff>139130</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494783" y="5956468"/>
          <a:ext cx="1774529" cy="775246"/>
        </a:xfrm>
        <a:prstGeom prst="rect">
          <a:avLst/>
        </a:prstGeom>
      </xdr:spPr>
    </xdr:pic>
    <xdr:clientData/>
  </xdr:twoCellAnchor>
  <xdr:oneCellAnchor>
    <xdr:from>
      <xdr:col>5</xdr:col>
      <xdr:colOff>10703</xdr:colOff>
      <xdr:row>7</xdr:row>
      <xdr:rowOff>160532</xdr:rowOff>
    </xdr:from>
    <xdr:ext cx="3018033" cy="702885"/>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810001" y="1316375"/>
          <a:ext cx="3018033"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300" b="1"/>
            <a:t>Hacer click</a:t>
          </a:r>
          <a:r>
            <a:rPr lang="es-CO" sz="1300" b="1" baseline="0"/>
            <a:t> en cada uno de los procesos para dirigirse al normograma según corresponda</a:t>
          </a:r>
          <a:endParaRPr lang="es-CO" sz="13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113507</xdr:colOff>
      <xdr:row>0</xdr:row>
      <xdr:rowOff>80433</xdr:rowOff>
    </xdr:from>
    <xdr:to>
      <xdr:col>0</xdr:col>
      <xdr:colOff>1439333</xdr:colOff>
      <xdr:row>3</xdr:row>
      <xdr:rowOff>201083</xdr:rowOff>
    </xdr:to>
    <xdr:pic>
      <xdr:nvPicPr>
        <xdr:cNvPr id="11" name="10 Imagen" descr="Logo Alta Definición.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4140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3" name="10 Imagen" descr="Logo Alta Definició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4" name="10 Imagen" descr="Logo Alta Definición.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5" name="10 Imagen" descr="Logo Alta Definició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6" name="10 Imagen" descr="Logo Alta Definición.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7" name="10 Imagen" descr="Logo Alta Definición.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8" name="10 Imagen" descr="Logo Alta Definición.jp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9" name="10 Imagen" descr="Logo Alta Definición.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0" name="10 Imagen" descr="Logo Alta Definición.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2" name="10 Imagen" descr="Logo Alta Definición.jp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3" name="10 Imagen" descr="Logo Alta Definición.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4" name="10 Imagen" descr="Logo Alta Definición.jp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182299</xdr:colOff>
      <xdr:row>0</xdr:row>
      <xdr:rowOff>186268</xdr:rowOff>
    </xdr:from>
    <xdr:to>
      <xdr:col>0</xdr:col>
      <xdr:colOff>1371367</xdr:colOff>
      <xdr:row>3</xdr:row>
      <xdr:rowOff>169333</xdr:rowOff>
    </xdr:to>
    <xdr:pic>
      <xdr:nvPicPr>
        <xdr:cNvPr id="2" name="10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3" name="10 Imagen" descr="Logo Alta Definició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4" name="10 Imagen" descr="Logo Alta Definición.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5" name="10 Imagen" descr="Logo Alta Definición.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6" name="10 Imagen" descr="Logo Alta Definición.jp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7" name="10 Imagen" descr="Logo Alta Definición.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8" name="10 Imagen" descr="Logo Alta Definición.jp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9" name="10 Imagen" descr="Logo Alta Definición.jp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10" name="10 Imagen" descr="Logo Alta Definición.jp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11" name="10 Imagen" descr="Logo Alta Definición.jpg">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12" name="10 Imagen" descr="Logo Alta Definición.jpg">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13" name="10 Imagen" descr="Logo Alta Definición.jpg">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292265</xdr:colOff>
      <xdr:row>0</xdr:row>
      <xdr:rowOff>111409</xdr:rowOff>
    </xdr:from>
    <xdr:to>
      <xdr:col>0</xdr:col>
      <xdr:colOff>1330661</xdr:colOff>
      <xdr:row>3</xdr:row>
      <xdr:rowOff>444976</xdr:rowOff>
    </xdr:to>
    <xdr:pic>
      <xdr:nvPicPr>
        <xdr:cNvPr id="16" name="10 Imagen" descr="Logo Alta Definición.jp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3317"/>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3" name="10 Imagen" descr="Logo Alta Definició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4" name="10 Imagen" descr="Logo Alta Definición.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5" name="10 Imagen" descr="Logo Alta Definición.jpg">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6" name="10 Imagen" descr="Logo Alta Definició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7" name="10 Imagen" descr="Logo Alta Definición.jp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8" name="10 Imagen" descr="Logo Alta Definición.jpg">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9" name="10 Imagen" descr="Logo Alta Definición.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0" name="10 Imagen" descr="Logo Alta Definición.jpg">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1" name="10 Imagen" descr="Logo Alta Definición.jp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2" name="10 Imagen" descr="Logo Alta Definición.jp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3" name="10 Imagen" descr="Logo Alta Definición.jp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288135</xdr:colOff>
      <xdr:row>0</xdr:row>
      <xdr:rowOff>52917</xdr:rowOff>
    </xdr:from>
    <xdr:ext cx="1188240" cy="933486"/>
    <xdr:pic>
      <xdr:nvPicPr>
        <xdr:cNvPr id="2" name="10 Imagen" descr="Logo Alta Definición.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3" name="10 Imagen" descr="Logo Alta Definició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4" name="10 Imagen" descr="Logo Alta Definició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5" name="10 Imagen" descr="Logo Alta Definició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6" name="10 Imagen" descr="Logo Alta Definición.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7" name="10 Imagen" descr="Logo Alta Definición.jp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8" name="10 Imagen" descr="Logo Alta Definición.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9" name="10 Imagen" descr="Logo Alta Definición.jp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0" name="10 Imagen" descr="Logo Alta Definición.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1" name="10 Imagen" descr="Logo Alta Definición.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2" name="10 Imagen" descr="Logo Alta Definición.jpg">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3" name="10 Imagen" descr="Logo Alta Definición.jpg">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179917</xdr:colOff>
      <xdr:row>0</xdr:row>
      <xdr:rowOff>122765</xdr:rowOff>
    </xdr:from>
    <xdr:ext cx="1397000" cy="999067"/>
    <xdr:pic>
      <xdr:nvPicPr>
        <xdr:cNvPr id="6" name="image2.jpg" descr="Logo Alta Definición.jp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xfrm>
          <a:off x="179917" y="122765"/>
          <a:ext cx="1397000" cy="999067"/>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331790</xdr:colOff>
      <xdr:row>0</xdr:row>
      <xdr:rowOff>63236</xdr:rowOff>
    </xdr:from>
    <xdr:to>
      <xdr:col>0</xdr:col>
      <xdr:colOff>1369220</xdr:colOff>
      <xdr:row>3</xdr:row>
      <xdr:rowOff>396214</xdr:rowOff>
    </xdr:to>
    <xdr:pic>
      <xdr:nvPicPr>
        <xdr:cNvPr id="5" name="10 Imagen" descr="Logo Alta Definición.jpg">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1790" y="63236"/>
          <a:ext cx="1037430" cy="87272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370039</xdr:colOff>
      <xdr:row>0</xdr:row>
      <xdr:rowOff>65251</xdr:rowOff>
    </xdr:from>
    <xdr:to>
      <xdr:col>0</xdr:col>
      <xdr:colOff>1369163</xdr:colOff>
      <xdr:row>3</xdr:row>
      <xdr:rowOff>264583</xdr:rowOff>
    </xdr:to>
    <xdr:pic>
      <xdr:nvPicPr>
        <xdr:cNvPr id="5" name="10 Imagen" descr="Logo Alta Definició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0039" y="65251"/>
          <a:ext cx="999124" cy="8872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1364074</xdr:colOff>
      <xdr:row>0</xdr:row>
      <xdr:rowOff>0</xdr:rowOff>
    </xdr:from>
    <xdr:ext cx="184731" cy="264560"/>
    <xdr:sp macro="" textlink="">
      <xdr:nvSpPr>
        <xdr:cNvPr id="2" name="4 CuadroTexto">
          <a:extLst>
            <a:ext uri="{FF2B5EF4-FFF2-40B4-BE49-F238E27FC236}">
              <a16:creationId xmlns:a16="http://schemas.microsoft.com/office/drawing/2014/main" id="{00000000-0008-0000-0900-000002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 name="5 CuadroTexto">
          <a:extLst>
            <a:ext uri="{FF2B5EF4-FFF2-40B4-BE49-F238E27FC236}">
              <a16:creationId xmlns:a16="http://schemas.microsoft.com/office/drawing/2014/main" id="{00000000-0008-0000-0900-000003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4" name="4 CuadroTexto">
          <a:extLst>
            <a:ext uri="{FF2B5EF4-FFF2-40B4-BE49-F238E27FC236}">
              <a16:creationId xmlns:a16="http://schemas.microsoft.com/office/drawing/2014/main" id="{00000000-0008-0000-0900-000004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5" name="5 CuadroTexto">
          <a:extLst>
            <a:ext uri="{FF2B5EF4-FFF2-40B4-BE49-F238E27FC236}">
              <a16:creationId xmlns:a16="http://schemas.microsoft.com/office/drawing/2014/main" id="{00000000-0008-0000-0900-000005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6" name="10 Imagen" descr="Logo Alta Definición.jpg">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9</xdr:row>
      <xdr:rowOff>1905000</xdr:rowOff>
    </xdr:from>
    <xdr:to>
      <xdr:col>0</xdr:col>
      <xdr:colOff>1543050</xdr:colOff>
      <xdr:row>10</xdr:row>
      <xdr:rowOff>314325</xdr:rowOff>
    </xdr:to>
    <xdr:sp macro="" textlink="">
      <xdr:nvSpPr>
        <xdr:cNvPr id="7" name="Shape 5">
          <a:extLst>
            <a:ext uri="{FF2B5EF4-FFF2-40B4-BE49-F238E27FC236}">
              <a16:creationId xmlns:a16="http://schemas.microsoft.com/office/drawing/2014/main" id="{00000000-0008-0000-0900-000007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9</xdr:row>
      <xdr:rowOff>1905000</xdr:rowOff>
    </xdr:from>
    <xdr:to>
      <xdr:col>0</xdr:col>
      <xdr:colOff>1543050</xdr:colOff>
      <xdr:row>10</xdr:row>
      <xdr:rowOff>314325</xdr:rowOff>
    </xdr:to>
    <xdr:sp macro="" textlink="">
      <xdr:nvSpPr>
        <xdr:cNvPr id="8" name="Shape 5">
          <a:extLst>
            <a:ext uri="{FF2B5EF4-FFF2-40B4-BE49-F238E27FC236}">
              <a16:creationId xmlns:a16="http://schemas.microsoft.com/office/drawing/2014/main" id="{00000000-0008-0000-0900-000008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9" name="4 CuadroTexto">
          <a:extLst>
            <a:ext uri="{FF2B5EF4-FFF2-40B4-BE49-F238E27FC236}">
              <a16:creationId xmlns:a16="http://schemas.microsoft.com/office/drawing/2014/main" id="{00000000-0008-0000-0900-000009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0" name="5 CuadroTexto">
          <a:extLst>
            <a:ext uri="{FF2B5EF4-FFF2-40B4-BE49-F238E27FC236}">
              <a16:creationId xmlns:a16="http://schemas.microsoft.com/office/drawing/2014/main" id="{00000000-0008-0000-0900-00000A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1" name="4 CuadroTexto">
          <a:extLst>
            <a:ext uri="{FF2B5EF4-FFF2-40B4-BE49-F238E27FC236}">
              <a16:creationId xmlns:a16="http://schemas.microsoft.com/office/drawing/2014/main" id="{00000000-0008-0000-0900-00000B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2" name="5 CuadroTexto">
          <a:extLst>
            <a:ext uri="{FF2B5EF4-FFF2-40B4-BE49-F238E27FC236}">
              <a16:creationId xmlns:a16="http://schemas.microsoft.com/office/drawing/2014/main" id="{00000000-0008-0000-0900-00000C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44</xdr:row>
      <xdr:rowOff>1905000</xdr:rowOff>
    </xdr:from>
    <xdr:to>
      <xdr:col>0</xdr:col>
      <xdr:colOff>1543050</xdr:colOff>
      <xdr:row>49</xdr:row>
      <xdr:rowOff>0</xdr:rowOff>
    </xdr:to>
    <xdr:sp macro="" textlink="">
      <xdr:nvSpPr>
        <xdr:cNvPr id="13" name="Shape 5">
          <a:extLst>
            <a:ext uri="{FF2B5EF4-FFF2-40B4-BE49-F238E27FC236}">
              <a16:creationId xmlns:a16="http://schemas.microsoft.com/office/drawing/2014/main" id="{00000000-0008-0000-0900-00000D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44</xdr:row>
      <xdr:rowOff>1905000</xdr:rowOff>
    </xdr:from>
    <xdr:to>
      <xdr:col>0</xdr:col>
      <xdr:colOff>1543050</xdr:colOff>
      <xdr:row>49</xdr:row>
      <xdr:rowOff>0</xdr:rowOff>
    </xdr:to>
    <xdr:sp macro="" textlink="">
      <xdr:nvSpPr>
        <xdr:cNvPr id="14" name="Shape 5">
          <a:extLst>
            <a:ext uri="{FF2B5EF4-FFF2-40B4-BE49-F238E27FC236}">
              <a16:creationId xmlns:a16="http://schemas.microsoft.com/office/drawing/2014/main" id="{00000000-0008-0000-0900-00000E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15" name="4 CuadroTexto">
          <a:extLst>
            <a:ext uri="{FF2B5EF4-FFF2-40B4-BE49-F238E27FC236}">
              <a16:creationId xmlns:a16="http://schemas.microsoft.com/office/drawing/2014/main" id="{00000000-0008-0000-0900-00000F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6" name="5 CuadroTexto">
          <a:extLst>
            <a:ext uri="{FF2B5EF4-FFF2-40B4-BE49-F238E27FC236}">
              <a16:creationId xmlns:a16="http://schemas.microsoft.com/office/drawing/2014/main" id="{00000000-0008-0000-0900-000010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7" name="4 CuadroTexto">
          <a:extLst>
            <a:ext uri="{FF2B5EF4-FFF2-40B4-BE49-F238E27FC236}">
              <a16:creationId xmlns:a16="http://schemas.microsoft.com/office/drawing/2014/main" id="{00000000-0008-0000-0900-000011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8" name="5 CuadroTexto">
          <a:extLst>
            <a:ext uri="{FF2B5EF4-FFF2-40B4-BE49-F238E27FC236}">
              <a16:creationId xmlns:a16="http://schemas.microsoft.com/office/drawing/2014/main" id="{00000000-0008-0000-0900-000012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19" name="10 Imagen" descr="Logo Alta Definición.jpg">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9</xdr:row>
      <xdr:rowOff>1905000</xdr:rowOff>
    </xdr:from>
    <xdr:to>
      <xdr:col>0</xdr:col>
      <xdr:colOff>1543050</xdr:colOff>
      <xdr:row>10</xdr:row>
      <xdr:rowOff>314325</xdr:rowOff>
    </xdr:to>
    <xdr:sp macro="" textlink="">
      <xdr:nvSpPr>
        <xdr:cNvPr id="20" name="Shape 5">
          <a:extLst>
            <a:ext uri="{FF2B5EF4-FFF2-40B4-BE49-F238E27FC236}">
              <a16:creationId xmlns:a16="http://schemas.microsoft.com/office/drawing/2014/main" id="{00000000-0008-0000-0900-000014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9</xdr:row>
      <xdr:rowOff>1905000</xdr:rowOff>
    </xdr:from>
    <xdr:to>
      <xdr:col>0</xdr:col>
      <xdr:colOff>1543050</xdr:colOff>
      <xdr:row>10</xdr:row>
      <xdr:rowOff>314325</xdr:rowOff>
    </xdr:to>
    <xdr:sp macro="" textlink="">
      <xdr:nvSpPr>
        <xdr:cNvPr id="21" name="Shape 5">
          <a:extLst>
            <a:ext uri="{FF2B5EF4-FFF2-40B4-BE49-F238E27FC236}">
              <a16:creationId xmlns:a16="http://schemas.microsoft.com/office/drawing/2014/main" id="{00000000-0008-0000-0900-000015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22" name="4 CuadroTexto">
          <a:extLst>
            <a:ext uri="{FF2B5EF4-FFF2-40B4-BE49-F238E27FC236}">
              <a16:creationId xmlns:a16="http://schemas.microsoft.com/office/drawing/2014/main" id="{00000000-0008-0000-0900-000016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3" name="5 CuadroTexto">
          <a:extLst>
            <a:ext uri="{FF2B5EF4-FFF2-40B4-BE49-F238E27FC236}">
              <a16:creationId xmlns:a16="http://schemas.microsoft.com/office/drawing/2014/main" id="{00000000-0008-0000-0900-000017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4" name="4 CuadroTexto">
          <a:extLst>
            <a:ext uri="{FF2B5EF4-FFF2-40B4-BE49-F238E27FC236}">
              <a16:creationId xmlns:a16="http://schemas.microsoft.com/office/drawing/2014/main" id="{00000000-0008-0000-0900-000018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5" name="5 CuadroTexto">
          <a:extLst>
            <a:ext uri="{FF2B5EF4-FFF2-40B4-BE49-F238E27FC236}">
              <a16:creationId xmlns:a16="http://schemas.microsoft.com/office/drawing/2014/main" id="{00000000-0008-0000-0900-000019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44</xdr:row>
      <xdr:rowOff>1905000</xdr:rowOff>
    </xdr:from>
    <xdr:to>
      <xdr:col>0</xdr:col>
      <xdr:colOff>1543050</xdr:colOff>
      <xdr:row>49</xdr:row>
      <xdr:rowOff>0</xdr:rowOff>
    </xdr:to>
    <xdr:sp macro="" textlink="">
      <xdr:nvSpPr>
        <xdr:cNvPr id="26" name="Shape 5">
          <a:extLst>
            <a:ext uri="{FF2B5EF4-FFF2-40B4-BE49-F238E27FC236}">
              <a16:creationId xmlns:a16="http://schemas.microsoft.com/office/drawing/2014/main" id="{00000000-0008-0000-0900-00001A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44</xdr:row>
      <xdr:rowOff>1905000</xdr:rowOff>
    </xdr:from>
    <xdr:to>
      <xdr:col>0</xdr:col>
      <xdr:colOff>1543050</xdr:colOff>
      <xdr:row>49</xdr:row>
      <xdr:rowOff>0</xdr:rowOff>
    </xdr:to>
    <xdr:sp macro="" textlink="">
      <xdr:nvSpPr>
        <xdr:cNvPr id="27" name="Shape 5">
          <a:extLst>
            <a:ext uri="{FF2B5EF4-FFF2-40B4-BE49-F238E27FC236}">
              <a16:creationId xmlns:a16="http://schemas.microsoft.com/office/drawing/2014/main" id="{00000000-0008-0000-0900-00001B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28" name="4 CuadroTexto">
          <a:extLst>
            <a:ext uri="{FF2B5EF4-FFF2-40B4-BE49-F238E27FC236}">
              <a16:creationId xmlns:a16="http://schemas.microsoft.com/office/drawing/2014/main" id="{00000000-0008-0000-0900-00001C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9" name="5 CuadroTexto">
          <a:extLst>
            <a:ext uri="{FF2B5EF4-FFF2-40B4-BE49-F238E27FC236}">
              <a16:creationId xmlns:a16="http://schemas.microsoft.com/office/drawing/2014/main" id="{00000000-0008-0000-0900-00001D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0" name="4 CuadroTexto">
          <a:extLst>
            <a:ext uri="{FF2B5EF4-FFF2-40B4-BE49-F238E27FC236}">
              <a16:creationId xmlns:a16="http://schemas.microsoft.com/office/drawing/2014/main" id="{00000000-0008-0000-0900-00001E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1" name="5 CuadroTexto">
          <a:extLst>
            <a:ext uri="{FF2B5EF4-FFF2-40B4-BE49-F238E27FC236}">
              <a16:creationId xmlns:a16="http://schemas.microsoft.com/office/drawing/2014/main" id="{00000000-0008-0000-0900-00001F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32" name="10 Imagen" descr="Logo Alta Definición.jpg">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9</xdr:row>
      <xdr:rowOff>1905000</xdr:rowOff>
    </xdr:from>
    <xdr:to>
      <xdr:col>0</xdr:col>
      <xdr:colOff>1543050</xdr:colOff>
      <xdr:row>10</xdr:row>
      <xdr:rowOff>314325</xdr:rowOff>
    </xdr:to>
    <xdr:sp macro="" textlink="">
      <xdr:nvSpPr>
        <xdr:cNvPr id="33" name="Shape 5">
          <a:extLst>
            <a:ext uri="{FF2B5EF4-FFF2-40B4-BE49-F238E27FC236}">
              <a16:creationId xmlns:a16="http://schemas.microsoft.com/office/drawing/2014/main" id="{00000000-0008-0000-0900-000021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9</xdr:row>
      <xdr:rowOff>1905000</xdr:rowOff>
    </xdr:from>
    <xdr:to>
      <xdr:col>0</xdr:col>
      <xdr:colOff>1543050</xdr:colOff>
      <xdr:row>10</xdr:row>
      <xdr:rowOff>314325</xdr:rowOff>
    </xdr:to>
    <xdr:sp macro="" textlink="">
      <xdr:nvSpPr>
        <xdr:cNvPr id="34" name="Shape 5">
          <a:extLst>
            <a:ext uri="{FF2B5EF4-FFF2-40B4-BE49-F238E27FC236}">
              <a16:creationId xmlns:a16="http://schemas.microsoft.com/office/drawing/2014/main" id="{00000000-0008-0000-0900-000022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35" name="4 CuadroTexto">
          <a:extLst>
            <a:ext uri="{FF2B5EF4-FFF2-40B4-BE49-F238E27FC236}">
              <a16:creationId xmlns:a16="http://schemas.microsoft.com/office/drawing/2014/main" id="{00000000-0008-0000-0900-000023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6" name="5 CuadroTexto">
          <a:extLst>
            <a:ext uri="{FF2B5EF4-FFF2-40B4-BE49-F238E27FC236}">
              <a16:creationId xmlns:a16="http://schemas.microsoft.com/office/drawing/2014/main" id="{00000000-0008-0000-0900-000024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7" name="4 CuadroTexto">
          <a:extLst>
            <a:ext uri="{FF2B5EF4-FFF2-40B4-BE49-F238E27FC236}">
              <a16:creationId xmlns:a16="http://schemas.microsoft.com/office/drawing/2014/main" id="{00000000-0008-0000-0900-000025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8" name="5 CuadroTexto">
          <a:extLst>
            <a:ext uri="{FF2B5EF4-FFF2-40B4-BE49-F238E27FC236}">
              <a16:creationId xmlns:a16="http://schemas.microsoft.com/office/drawing/2014/main" id="{00000000-0008-0000-0900-000026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44</xdr:row>
      <xdr:rowOff>1905000</xdr:rowOff>
    </xdr:from>
    <xdr:to>
      <xdr:col>0</xdr:col>
      <xdr:colOff>1543050</xdr:colOff>
      <xdr:row>49</xdr:row>
      <xdr:rowOff>0</xdr:rowOff>
    </xdr:to>
    <xdr:sp macro="" textlink="">
      <xdr:nvSpPr>
        <xdr:cNvPr id="39" name="Shape 5">
          <a:extLst>
            <a:ext uri="{FF2B5EF4-FFF2-40B4-BE49-F238E27FC236}">
              <a16:creationId xmlns:a16="http://schemas.microsoft.com/office/drawing/2014/main" id="{00000000-0008-0000-0900-000027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44</xdr:row>
      <xdr:rowOff>1905000</xdr:rowOff>
    </xdr:from>
    <xdr:to>
      <xdr:col>0</xdr:col>
      <xdr:colOff>1543050</xdr:colOff>
      <xdr:row>49</xdr:row>
      <xdr:rowOff>0</xdr:rowOff>
    </xdr:to>
    <xdr:sp macro="" textlink="">
      <xdr:nvSpPr>
        <xdr:cNvPr id="40" name="Shape 5">
          <a:extLst>
            <a:ext uri="{FF2B5EF4-FFF2-40B4-BE49-F238E27FC236}">
              <a16:creationId xmlns:a16="http://schemas.microsoft.com/office/drawing/2014/main" id="{00000000-0008-0000-0900-000028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1352550</xdr:colOff>
      <xdr:row>0</xdr:row>
      <xdr:rowOff>0</xdr:rowOff>
    </xdr:from>
    <xdr:ext cx="190500" cy="266700"/>
    <xdr:sp macro="" textlink="">
      <xdr:nvSpPr>
        <xdr:cNvPr id="41" name="Shape 23">
          <a:extLst>
            <a:ext uri="{FF2B5EF4-FFF2-40B4-BE49-F238E27FC236}">
              <a16:creationId xmlns:a16="http://schemas.microsoft.com/office/drawing/2014/main" id="{00000000-0008-0000-0900-000029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2" name="Shape 24">
          <a:extLst>
            <a:ext uri="{FF2B5EF4-FFF2-40B4-BE49-F238E27FC236}">
              <a16:creationId xmlns:a16="http://schemas.microsoft.com/office/drawing/2014/main" id="{00000000-0008-0000-0900-00002A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3" name="Shape 24">
          <a:extLst>
            <a:ext uri="{FF2B5EF4-FFF2-40B4-BE49-F238E27FC236}">
              <a16:creationId xmlns:a16="http://schemas.microsoft.com/office/drawing/2014/main" id="{00000000-0008-0000-0900-00002B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4" name="Shape 24">
          <a:extLst>
            <a:ext uri="{FF2B5EF4-FFF2-40B4-BE49-F238E27FC236}">
              <a16:creationId xmlns:a16="http://schemas.microsoft.com/office/drawing/2014/main" id="{00000000-0008-0000-0900-00002C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9</xdr:row>
      <xdr:rowOff>1590675</xdr:rowOff>
    </xdr:from>
    <xdr:ext cx="190500" cy="38100"/>
    <xdr:sp macro="" textlink="">
      <xdr:nvSpPr>
        <xdr:cNvPr id="45" name="Shape 25">
          <a:extLst>
            <a:ext uri="{FF2B5EF4-FFF2-40B4-BE49-F238E27FC236}">
              <a16:creationId xmlns:a16="http://schemas.microsoft.com/office/drawing/2014/main" id="{00000000-0008-0000-0900-00002D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9</xdr:row>
      <xdr:rowOff>1590675</xdr:rowOff>
    </xdr:from>
    <xdr:ext cx="190500" cy="38100"/>
    <xdr:sp macro="" textlink="">
      <xdr:nvSpPr>
        <xdr:cNvPr id="46" name="Shape 25">
          <a:extLst>
            <a:ext uri="{FF2B5EF4-FFF2-40B4-BE49-F238E27FC236}">
              <a16:creationId xmlns:a16="http://schemas.microsoft.com/office/drawing/2014/main" id="{00000000-0008-0000-0900-00002E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47" name="Shape 26">
          <a:extLst>
            <a:ext uri="{FF2B5EF4-FFF2-40B4-BE49-F238E27FC236}">
              <a16:creationId xmlns:a16="http://schemas.microsoft.com/office/drawing/2014/main" id="{00000000-0008-0000-0900-00002F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8" name="Shape 26">
          <a:extLst>
            <a:ext uri="{FF2B5EF4-FFF2-40B4-BE49-F238E27FC236}">
              <a16:creationId xmlns:a16="http://schemas.microsoft.com/office/drawing/2014/main" id="{00000000-0008-0000-0900-000030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9" name="Shape 26">
          <a:extLst>
            <a:ext uri="{FF2B5EF4-FFF2-40B4-BE49-F238E27FC236}">
              <a16:creationId xmlns:a16="http://schemas.microsoft.com/office/drawing/2014/main" id="{00000000-0008-0000-0900-000031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0" name="Shape 26">
          <a:extLst>
            <a:ext uri="{FF2B5EF4-FFF2-40B4-BE49-F238E27FC236}">
              <a16:creationId xmlns:a16="http://schemas.microsoft.com/office/drawing/2014/main" id="{00000000-0008-0000-0900-000032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51" name="Shape 27">
          <a:extLst>
            <a:ext uri="{FF2B5EF4-FFF2-40B4-BE49-F238E27FC236}">
              <a16:creationId xmlns:a16="http://schemas.microsoft.com/office/drawing/2014/main" id="{00000000-0008-0000-0900-000033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52" name="Shape 27">
          <a:extLst>
            <a:ext uri="{FF2B5EF4-FFF2-40B4-BE49-F238E27FC236}">
              <a16:creationId xmlns:a16="http://schemas.microsoft.com/office/drawing/2014/main" id="{00000000-0008-0000-0900-000034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3" name="Shape 26">
          <a:extLst>
            <a:ext uri="{FF2B5EF4-FFF2-40B4-BE49-F238E27FC236}">
              <a16:creationId xmlns:a16="http://schemas.microsoft.com/office/drawing/2014/main" id="{00000000-0008-0000-0900-000035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4" name="Shape 26">
          <a:extLst>
            <a:ext uri="{FF2B5EF4-FFF2-40B4-BE49-F238E27FC236}">
              <a16:creationId xmlns:a16="http://schemas.microsoft.com/office/drawing/2014/main" id="{00000000-0008-0000-0900-000036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5" name="Shape 26">
          <a:extLst>
            <a:ext uri="{FF2B5EF4-FFF2-40B4-BE49-F238E27FC236}">
              <a16:creationId xmlns:a16="http://schemas.microsoft.com/office/drawing/2014/main" id="{00000000-0008-0000-0900-000037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6" name="Shape 26">
          <a:extLst>
            <a:ext uri="{FF2B5EF4-FFF2-40B4-BE49-F238E27FC236}">
              <a16:creationId xmlns:a16="http://schemas.microsoft.com/office/drawing/2014/main" id="{00000000-0008-0000-0900-000038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9</xdr:row>
      <xdr:rowOff>1590675</xdr:rowOff>
    </xdr:from>
    <xdr:ext cx="190500" cy="38100"/>
    <xdr:sp macro="" textlink="">
      <xdr:nvSpPr>
        <xdr:cNvPr id="57" name="Shape 25">
          <a:extLst>
            <a:ext uri="{FF2B5EF4-FFF2-40B4-BE49-F238E27FC236}">
              <a16:creationId xmlns:a16="http://schemas.microsoft.com/office/drawing/2014/main" id="{00000000-0008-0000-0900-000039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9</xdr:row>
      <xdr:rowOff>1590675</xdr:rowOff>
    </xdr:from>
    <xdr:ext cx="190500" cy="38100"/>
    <xdr:sp macro="" textlink="">
      <xdr:nvSpPr>
        <xdr:cNvPr id="58" name="Shape 25">
          <a:extLst>
            <a:ext uri="{FF2B5EF4-FFF2-40B4-BE49-F238E27FC236}">
              <a16:creationId xmlns:a16="http://schemas.microsoft.com/office/drawing/2014/main" id="{00000000-0008-0000-0900-00003A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9" name="Shape 26">
          <a:extLst>
            <a:ext uri="{FF2B5EF4-FFF2-40B4-BE49-F238E27FC236}">
              <a16:creationId xmlns:a16="http://schemas.microsoft.com/office/drawing/2014/main" id="{00000000-0008-0000-0900-00003B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0" name="Shape 26">
          <a:extLst>
            <a:ext uri="{FF2B5EF4-FFF2-40B4-BE49-F238E27FC236}">
              <a16:creationId xmlns:a16="http://schemas.microsoft.com/office/drawing/2014/main" id="{00000000-0008-0000-0900-00003C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1" name="Shape 26">
          <a:extLst>
            <a:ext uri="{FF2B5EF4-FFF2-40B4-BE49-F238E27FC236}">
              <a16:creationId xmlns:a16="http://schemas.microsoft.com/office/drawing/2014/main" id="{00000000-0008-0000-0900-00003D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2" name="Shape 26">
          <a:extLst>
            <a:ext uri="{FF2B5EF4-FFF2-40B4-BE49-F238E27FC236}">
              <a16:creationId xmlns:a16="http://schemas.microsoft.com/office/drawing/2014/main" id="{00000000-0008-0000-0900-00003E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63" name="Shape 27">
          <a:extLst>
            <a:ext uri="{FF2B5EF4-FFF2-40B4-BE49-F238E27FC236}">
              <a16:creationId xmlns:a16="http://schemas.microsoft.com/office/drawing/2014/main" id="{00000000-0008-0000-0900-00003F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64" name="Shape 27">
          <a:extLst>
            <a:ext uri="{FF2B5EF4-FFF2-40B4-BE49-F238E27FC236}">
              <a16:creationId xmlns:a16="http://schemas.microsoft.com/office/drawing/2014/main" id="{00000000-0008-0000-0900-000040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65" name="Shape 26">
          <a:extLst>
            <a:ext uri="{FF2B5EF4-FFF2-40B4-BE49-F238E27FC236}">
              <a16:creationId xmlns:a16="http://schemas.microsoft.com/office/drawing/2014/main" id="{00000000-0008-0000-0900-000041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6" name="Shape 26">
          <a:extLst>
            <a:ext uri="{FF2B5EF4-FFF2-40B4-BE49-F238E27FC236}">
              <a16:creationId xmlns:a16="http://schemas.microsoft.com/office/drawing/2014/main" id="{00000000-0008-0000-0900-000042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7" name="Shape 26">
          <a:extLst>
            <a:ext uri="{FF2B5EF4-FFF2-40B4-BE49-F238E27FC236}">
              <a16:creationId xmlns:a16="http://schemas.microsoft.com/office/drawing/2014/main" id="{00000000-0008-0000-0900-000043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8" name="Shape 26">
          <a:extLst>
            <a:ext uri="{FF2B5EF4-FFF2-40B4-BE49-F238E27FC236}">
              <a16:creationId xmlns:a16="http://schemas.microsoft.com/office/drawing/2014/main" id="{00000000-0008-0000-0900-000044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9</xdr:row>
      <xdr:rowOff>1590675</xdr:rowOff>
    </xdr:from>
    <xdr:ext cx="190500" cy="38100"/>
    <xdr:sp macro="" textlink="">
      <xdr:nvSpPr>
        <xdr:cNvPr id="69" name="Shape 25">
          <a:extLst>
            <a:ext uri="{FF2B5EF4-FFF2-40B4-BE49-F238E27FC236}">
              <a16:creationId xmlns:a16="http://schemas.microsoft.com/office/drawing/2014/main" id="{00000000-0008-0000-0900-000045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9</xdr:row>
      <xdr:rowOff>1590675</xdr:rowOff>
    </xdr:from>
    <xdr:ext cx="190500" cy="38100"/>
    <xdr:sp macro="" textlink="">
      <xdr:nvSpPr>
        <xdr:cNvPr id="70" name="Shape 25">
          <a:extLst>
            <a:ext uri="{FF2B5EF4-FFF2-40B4-BE49-F238E27FC236}">
              <a16:creationId xmlns:a16="http://schemas.microsoft.com/office/drawing/2014/main" id="{00000000-0008-0000-0900-000046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71" name="Shape 26">
          <a:extLst>
            <a:ext uri="{FF2B5EF4-FFF2-40B4-BE49-F238E27FC236}">
              <a16:creationId xmlns:a16="http://schemas.microsoft.com/office/drawing/2014/main" id="{00000000-0008-0000-0900-000047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2" name="Shape 26">
          <a:extLst>
            <a:ext uri="{FF2B5EF4-FFF2-40B4-BE49-F238E27FC236}">
              <a16:creationId xmlns:a16="http://schemas.microsoft.com/office/drawing/2014/main" id="{00000000-0008-0000-0900-000048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3" name="Shape 26">
          <a:extLst>
            <a:ext uri="{FF2B5EF4-FFF2-40B4-BE49-F238E27FC236}">
              <a16:creationId xmlns:a16="http://schemas.microsoft.com/office/drawing/2014/main" id="{00000000-0008-0000-0900-000049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4" name="Shape 26">
          <a:extLst>
            <a:ext uri="{FF2B5EF4-FFF2-40B4-BE49-F238E27FC236}">
              <a16:creationId xmlns:a16="http://schemas.microsoft.com/office/drawing/2014/main" id="{00000000-0008-0000-0900-00004A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75" name="Shape 27">
          <a:extLst>
            <a:ext uri="{FF2B5EF4-FFF2-40B4-BE49-F238E27FC236}">
              <a16:creationId xmlns:a16="http://schemas.microsoft.com/office/drawing/2014/main" id="{00000000-0008-0000-0900-00004B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44</xdr:row>
      <xdr:rowOff>1895475</xdr:rowOff>
    </xdr:from>
    <xdr:ext cx="190500" cy="1104900"/>
    <xdr:sp macro="" textlink="">
      <xdr:nvSpPr>
        <xdr:cNvPr id="76" name="Shape 27">
          <a:extLst>
            <a:ext uri="{FF2B5EF4-FFF2-40B4-BE49-F238E27FC236}">
              <a16:creationId xmlns:a16="http://schemas.microsoft.com/office/drawing/2014/main" id="{00000000-0008-0000-0900-00004C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247650</xdr:colOff>
      <xdr:row>0</xdr:row>
      <xdr:rowOff>104775</xdr:rowOff>
    </xdr:from>
    <xdr:ext cx="1114425" cy="828675"/>
    <xdr:pic>
      <xdr:nvPicPr>
        <xdr:cNvPr id="77" name="image2.jpg" descr="Logo Alta Definición.jpg">
          <a:extLst>
            <a:ext uri="{FF2B5EF4-FFF2-40B4-BE49-F238E27FC236}">
              <a16:creationId xmlns:a16="http://schemas.microsoft.com/office/drawing/2014/main" id="{00000000-0008-0000-0900-00004D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78" name="image2.jpg" descr="Logo Alta Definición.jpg">
          <a:extLst>
            <a:ext uri="{FF2B5EF4-FFF2-40B4-BE49-F238E27FC236}">
              <a16:creationId xmlns:a16="http://schemas.microsoft.com/office/drawing/2014/main" id="{00000000-0008-0000-0900-00004E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79" name="image2.jpg" descr="Logo Alta Definición.jpg">
          <a:extLst>
            <a:ext uri="{FF2B5EF4-FFF2-40B4-BE49-F238E27FC236}">
              <a16:creationId xmlns:a16="http://schemas.microsoft.com/office/drawing/2014/main" id="{00000000-0008-0000-0900-00004F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1.jpg" descr="Logo Alta Definición.jp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5" name="image1.jpg" descr="Logo Alta Definición.jp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6" name="image1.jpg" descr="Logo Alta Definición.jp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1.jpg" descr="Logo Alta Definición.jp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8" name="image1.jpg" descr="Logo Alta Definición.jpg">
          <a:extLst>
            <a:ext uri="{FF2B5EF4-FFF2-40B4-BE49-F238E27FC236}">
              <a16:creationId xmlns:a16="http://schemas.microsoft.com/office/drawing/2014/main" id="{00000000-0008-0000-0A00-000008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9" name="image1.jpg" descr="Logo Alta Definición.jpg">
          <a:extLst>
            <a:ext uri="{FF2B5EF4-FFF2-40B4-BE49-F238E27FC236}">
              <a16:creationId xmlns:a16="http://schemas.microsoft.com/office/drawing/2014/main" id="{00000000-0008-0000-0A00-000009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0" name="image2.jpg" descr="Logo Alta Definición.jpg">
          <a:extLst>
            <a:ext uri="{FF2B5EF4-FFF2-40B4-BE49-F238E27FC236}">
              <a16:creationId xmlns:a16="http://schemas.microsoft.com/office/drawing/2014/main" id="{00000000-0008-0000-0A00-00000A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1" name="image2.jpg" descr="Logo Alta Definición.jpg">
          <a:extLst>
            <a:ext uri="{FF2B5EF4-FFF2-40B4-BE49-F238E27FC236}">
              <a16:creationId xmlns:a16="http://schemas.microsoft.com/office/drawing/2014/main" id="{00000000-0008-0000-0A00-00000B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2" name="image2.jpg" descr="Logo Alta Definición.jp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3" name="image2.jpg" descr="Logo Alta Definición.jpg">
          <a:extLst>
            <a:ext uri="{FF2B5EF4-FFF2-40B4-BE49-F238E27FC236}">
              <a16:creationId xmlns:a16="http://schemas.microsoft.com/office/drawing/2014/main" id="{00000000-0008-0000-0A00-00000D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238125</xdr:colOff>
      <xdr:row>0</xdr:row>
      <xdr:rowOff>38100</xdr:rowOff>
    </xdr:from>
    <xdr:ext cx="1047750" cy="857250"/>
    <xdr:pic>
      <xdr:nvPicPr>
        <xdr:cNvPr id="2" name="image2.jpg" descr="Logo Alta Definición.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oneCellAnchor>
    <xdr:from>
      <xdr:col>0</xdr:col>
      <xdr:colOff>238125</xdr:colOff>
      <xdr:row>0</xdr:row>
      <xdr:rowOff>38100</xdr:rowOff>
    </xdr:from>
    <xdr:ext cx="1047750" cy="857250"/>
    <xdr:pic>
      <xdr:nvPicPr>
        <xdr:cNvPr id="3" name="image2.jpg" descr="Logo Alta Definición.jp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oneCellAnchor>
    <xdr:from>
      <xdr:col>0</xdr:col>
      <xdr:colOff>238125</xdr:colOff>
      <xdr:row>0</xdr:row>
      <xdr:rowOff>38100</xdr:rowOff>
    </xdr:from>
    <xdr:ext cx="1047750" cy="857250"/>
    <xdr:pic>
      <xdr:nvPicPr>
        <xdr:cNvPr id="4" name="image2.jpg" descr="Logo Alta Definición.jpg">
          <a:extLst>
            <a:ext uri="{FF2B5EF4-FFF2-40B4-BE49-F238E27FC236}">
              <a16:creationId xmlns:a16="http://schemas.microsoft.com/office/drawing/2014/main" id="{2AAEDD62-A8C0-4C08-B5E3-411CFEE9B7EC}"/>
            </a:ext>
          </a:extLst>
        </xdr:cNvPr>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oneCellAnchor>
    <xdr:from>
      <xdr:col>0</xdr:col>
      <xdr:colOff>238125</xdr:colOff>
      <xdr:row>0</xdr:row>
      <xdr:rowOff>38100</xdr:rowOff>
    </xdr:from>
    <xdr:ext cx="1047750" cy="857250"/>
    <xdr:pic>
      <xdr:nvPicPr>
        <xdr:cNvPr id="5" name="image2.jpg" descr="Logo Alta Definición.jpg">
          <a:extLst>
            <a:ext uri="{FF2B5EF4-FFF2-40B4-BE49-F238E27FC236}">
              <a16:creationId xmlns:a16="http://schemas.microsoft.com/office/drawing/2014/main" id="{BD0628D9-D36F-4BDF-A08C-54DE14434159}"/>
            </a:ext>
          </a:extLst>
        </xdr:cNvPr>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257175</xdr:colOff>
      <xdr:row>0</xdr:row>
      <xdr:rowOff>85724</xdr:rowOff>
    </xdr:from>
    <xdr:ext cx="1065742" cy="887943"/>
    <xdr:pic>
      <xdr:nvPicPr>
        <xdr:cNvPr id="2" name="image1.jpg" descr="Logo Alta Definición.jpg" title="Imagen">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3" name="image1.jpg" descr="Logo Alta Definición.jpg" title="Imagen">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4" name="image1.jpg" descr="Logo Alta Definición.jpg" title="Imagen">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5" name="image1.jpg" descr="Logo Alta Definición.jpg" title="Imagen">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6" name="image1.jpg" descr="Logo Alta Definición.jpg" title="Imagen">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7" name="image1.jpg" descr="Logo Alta Definición.jpg" title="Imagen">
          <a:extLst>
            <a:ext uri="{FF2B5EF4-FFF2-40B4-BE49-F238E27FC236}">
              <a16:creationId xmlns:a16="http://schemas.microsoft.com/office/drawing/2014/main" id="{00000000-0008-0000-0C00-000007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8" name="image1.jpg" descr="Logo Alta Definición.jpg" title="Imagen">
          <a:extLst>
            <a:ext uri="{FF2B5EF4-FFF2-40B4-BE49-F238E27FC236}">
              <a16:creationId xmlns:a16="http://schemas.microsoft.com/office/drawing/2014/main" id="{00000000-0008-0000-0C00-000008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9" name="image1.jpg" descr="Logo Alta Definición.jpg" title="Imagen">
          <a:extLst>
            <a:ext uri="{FF2B5EF4-FFF2-40B4-BE49-F238E27FC236}">
              <a16:creationId xmlns:a16="http://schemas.microsoft.com/office/drawing/2014/main" id="{00000000-0008-0000-0C00-000009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0" name="image1.jpg" descr="Logo Alta Definición.jpg" title="Imagen">
          <a:extLst>
            <a:ext uri="{FF2B5EF4-FFF2-40B4-BE49-F238E27FC236}">
              <a16:creationId xmlns:a16="http://schemas.microsoft.com/office/drawing/2014/main" id="{00000000-0008-0000-0C00-00000A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1" name="image1.jpg" descr="Logo Alta Definición.jpg" title="Imagen">
          <a:extLst>
            <a:ext uri="{FF2B5EF4-FFF2-40B4-BE49-F238E27FC236}">
              <a16:creationId xmlns:a16="http://schemas.microsoft.com/office/drawing/2014/main" id="{00000000-0008-0000-0C00-00000B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2" name="image1.jpg" descr="Logo Alta Definición.jpg" title="Imagen">
          <a:extLst>
            <a:ext uri="{FF2B5EF4-FFF2-40B4-BE49-F238E27FC236}">
              <a16:creationId xmlns:a16="http://schemas.microsoft.com/office/drawing/2014/main" id="{00000000-0008-0000-0C00-00000C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3" name="image1.jpg" descr="Logo Alta Definición.jpg" title="Imagen">
          <a:extLst>
            <a:ext uri="{FF2B5EF4-FFF2-40B4-BE49-F238E27FC236}">
              <a16:creationId xmlns:a16="http://schemas.microsoft.com/office/drawing/2014/main" id="{00000000-0008-0000-0C00-00000D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4" name="image1.jpg" descr="Logo Alta Definición.jpg" title="Imagen">
          <a:extLst>
            <a:ext uri="{FF2B5EF4-FFF2-40B4-BE49-F238E27FC236}">
              <a16:creationId xmlns:a16="http://schemas.microsoft.com/office/drawing/2014/main" id="{00000000-0008-0000-0C00-00000E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5" name="image1.jpg" descr="Logo Alta Definición.jpg" title="Imagen">
          <a:extLst>
            <a:ext uri="{FF2B5EF4-FFF2-40B4-BE49-F238E27FC236}">
              <a16:creationId xmlns:a16="http://schemas.microsoft.com/office/drawing/2014/main" id="{00000000-0008-0000-0C00-00000F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6" name="image1.jpg" descr="Logo Alta Definición.jpg" title="Imagen">
          <a:extLst>
            <a:ext uri="{FF2B5EF4-FFF2-40B4-BE49-F238E27FC236}">
              <a16:creationId xmlns:a16="http://schemas.microsoft.com/office/drawing/2014/main" id="{00000000-0008-0000-0C00-000010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7" name="image1.jpg" descr="Logo Alta Definición.jpg" title="Imagen">
          <a:extLst>
            <a:ext uri="{FF2B5EF4-FFF2-40B4-BE49-F238E27FC236}">
              <a16:creationId xmlns:a16="http://schemas.microsoft.com/office/drawing/2014/main" id="{00000000-0008-0000-0C00-000011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76200</xdr:rowOff>
    </xdr:from>
    <xdr:ext cx="1057275" cy="885825"/>
    <xdr:pic>
      <xdr:nvPicPr>
        <xdr:cNvPr id="18" name="image2.jpg" descr="Logo Alta Definición.jpg" title="Imagen">
          <a:extLst>
            <a:ext uri="{FF2B5EF4-FFF2-40B4-BE49-F238E27FC236}">
              <a16:creationId xmlns:a16="http://schemas.microsoft.com/office/drawing/2014/main" id="{00000000-0008-0000-0C00-000012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19" name="image2.jpg" descr="Logo Alta Definición.jpg" title="Imagen">
          <a:extLst>
            <a:ext uri="{FF2B5EF4-FFF2-40B4-BE49-F238E27FC236}">
              <a16:creationId xmlns:a16="http://schemas.microsoft.com/office/drawing/2014/main" id="{00000000-0008-0000-0C00-000013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0" name="image2.jpg" descr="Logo Alta Definición.jpg" title="Imagen">
          <a:extLst>
            <a:ext uri="{FF2B5EF4-FFF2-40B4-BE49-F238E27FC236}">
              <a16:creationId xmlns:a16="http://schemas.microsoft.com/office/drawing/2014/main" id="{00000000-0008-0000-0C00-000014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1" name="image2.jpg" descr="Logo Alta Definición.jpg" title="Imagen">
          <a:extLst>
            <a:ext uri="{FF2B5EF4-FFF2-40B4-BE49-F238E27FC236}">
              <a16:creationId xmlns:a16="http://schemas.microsoft.com/office/drawing/2014/main" id="{00000000-0008-0000-0C00-000015000000}"/>
            </a:ext>
          </a:extLst>
        </xdr:cNvPr>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2" name="image2.jpg" descr="Logo Alta Definición.jpg" title="Imagen">
          <a:extLst>
            <a:ext uri="{FF2B5EF4-FFF2-40B4-BE49-F238E27FC236}">
              <a16:creationId xmlns:a16="http://schemas.microsoft.com/office/drawing/2014/main" id="{00000000-0008-0000-0C00-000016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3" name="image2.jpg" descr="Logo Alta Definición.jpg" title="Imagen">
          <a:extLst>
            <a:ext uri="{FF2B5EF4-FFF2-40B4-BE49-F238E27FC236}">
              <a16:creationId xmlns:a16="http://schemas.microsoft.com/office/drawing/2014/main" id="{00000000-0008-0000-0C00-000017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4" name="image2.jpg" descr="Logo Alta Definición.jpg" title="Imagen">
          <a:extLst>
            <a:ext uri="{FF2B5EF4-FFF2-40B4-BE49-F238E27FC236}">
              <a16:creationId xmlns:a16="http://schemas.microsoft.com/office/drawing/2014/main" id="{00000000-0008-0000-0C00-000018000000}"/>
            </a:ext>
          </a:extLst>
        </xdr:cNvPr>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5" name="image2.jpg" descr="Logo Alta Definición.jpg" title="Imagen">
          <a:extLst>
            <a:ext uri="{FF2B5EF4-FFF2-40B4-BE49-F238E27FC236}">
              <a16:creationId xmlns:a16="http://schemas.microsoft.com/office/drawing/2014/main" id="{00000000-0008-0000-0C00-000019000000}"/>
            </a:ext>
          </a:extLst>
        </xdr:cNvPr>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2.jpg" descr="Logo Alta Definición.jp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5" name="image2.jpg" descr="Logo Alta Definición.jp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4" name="image1.jpg" descr="Logo Alta Definición.jp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5" name="image1.jpg" descr="Logo Alta Definición.jp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6" name="image2.jpg" descr="Logo Alta Definición.jp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2.jpg" descr="Logo Alta Definición.jpg">
          <a:extLst>
            <a:ext uri="{FF2B5EF4-FFF2-40B4-BE49-F238E27FC236}">
              <a16:creationId xmlns:a16="http://schemas.microsoft.com/office/drawing/2014/main" id="{00000000-0008-0000-0E00-000007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8" name="image2.jpg" descr="Logo Alta Definición.jpg">
          <a:extLst>
            <a:ext uri="{FF2B5EF4-FFF2-40B4-BE49-F238E27FC236}">
              <a16:creationId xmlns:a16="http://schemas.microsoft.com/office/drawing/2014/main" id="{00000000-0008-0000-0E00-000008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9" name="image2.jpg" descr="Logo Alta Definición.jpg">
          <a:extLst>
            <a:ext uri="{FF2B5EF4-FFF2-40B4-BE49-F238E27FC236}">
              <a16:creationId xmlns:a16="http://schemas.microsoft.com/office/drawing/2014/main" id="{00000000-0008-0000-0E00-000009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197418</xdr:colOff>
      <xdr:row>0</xdr:row>
      <xdr:rowOff>119743</xdr:rowOff>
    </xdr:from>
    <xdr:to>
      <xdr:col>0</xdr:col>
      <xdr:colOff>1320210</xdr:colOff>
      <xdr:row>3</xdr:row>
      <xdr:rowOff>105833</xdr:rowOff>
    </xdr:to>
    <xdr:pic>
      <xdr:nvPicPr>
        <xdr:cNvPr id="26" name="10 Imagen" descr="Logo Alta Definición.jpg">
          <a:extLst>
            <a:ext uri="{FF2B5EF4-FFF2-40B4-BE49-F238E27FC236}">
              <a16:creationId xmlns:a16="http://schemas.microsoft.com/office/drawing/2014/main" id="{00000000-0008-0000-0F00-00001A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684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3" name="10 Imagen" descr="Logo Alta Definición.jp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4" name="10 Imagen" descr="Logo Alta Definición.jpg">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5" name="10 Imagen" descr="Logo Alta Definición.jpg">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funcionpublica.gov.co/eva/gestornormativo/norma.php?i=61791" TargetMode="External"/><Relationship Id="rId21" Type="http://schemas.openxmlformats.org/officeDocument/2006/relationships/hyperlink" Target="https://normativa.archivogeneral.gov.co/acuerdo-003-de-2013/" TargetMode="External"/><Relationship Id="rId42" Type="http://schemas.openxmlformats.org/officeDocument/2006/relationships/hyperlink" Target="http://www.informacionpublicapgr.gob.sv/descargables/sia/normativa-internacional/GEStexto1(CS).pdf" TargetMode="External"/><Relationship Id="rId47" Type="http://schemas.openxmlformats.org/officeDocument/2006/relationships/hyperlink" Target="http://www.alcaldiabogota.gov.co/sisjur/normas/Norma1.jsp?i=49981" TargetMode="External"/><Relationship Id="rId63" Type="http://schemas.openxmlformats.org/officeDocument/2006/relationships/hyperlink" Target="http://www.alcaldiabogota.gov.co/sisjur/normas/Norma1.jsp?i=40685" TargetMode="External"/><Relationship Id="rId68" Type="http://schemas.openxmlformats.org/officeDocument/2006/relationships/hyperlink" Target="http://www.alcaldiabogota.gov.co/sisjur/normas/Norma1.jsp?dt=S&amp;i=6076" TargetMode="External"/><Relationship Id="rId84" Type="http://schemas.openxmlformats.org/officeDocument/2006/relationships/hyperlink" Target="http://www.idep.edu.co/sites/default/files/PO-AC-10-01_Politica_PAAA_V1.pdf" TargetMode="External"/><Relationship Id="rId16" Type="http://schemas.openxmlformats.org/officeDocument/2006/relationships/hyperlink" Target="https://normativa.archivogeneral.gov.co/acuerdo-37-de-2002/" TargetMode="External"/><Relationship Id="rId11" Type="http://schemas.openxmlformats.org/officeDocument/2006/relationships/hyperlink" Target="http://www.alcaldiabogota.gov.co/sisjur/normas/Norma1.jsp?i=27903" TargetMode="External"/><Relationship Id="rId32" Type="http://schemas.openxmlformats.org/officeDocument/2006/relationships/hyperlink" Target="http://www.idep.edu.co/sites/default/files/RESOLUCION_060_DE_2018.pdf" TargetMode="External"/><Relationship Id="rId37" Type="http://schemas.openxmlformats.org/officeDocument/2006/relationships/hyperlink" Target="https://www.archivogeneral.gov.co/sites/default/files/Estructura_Web/5_Consulte/SalaDePrensa/Noticias/2020/CircularExterna001.pdf" TargetMode="External"/><Relationship Id="rId53" Type="http://schemas.openxmlformats.org/officeDocument/2006/relationships/hyperlink" Target="http://derechodeautor.gov.co:8080/documents/10181/182597/23.pdf/a97b8750-8451-4529-ab87-bb82160dd226" TargetMode="External"/><Relationship Id="rId58" Type="http://schemas.openxmlformats.org/officeDocument/2006/relationships/hyperlink" Target="http://www.suin.gov.co/viewDocument.asp?id=1542400" TargetMode="External"/><Relationship Id="rId74" Type="http://schemas.openxmlformats.org/officeDocument/2006/relationships/hyperlink" Target="http://www.suin-juriscol.gov.co/viewDocument.asp?id=30035329" TargetMode="External"/><Relationship Id="rId79" Type="http://schemas.openxmlformats.org/officeDocument/2006/relationships/hyperlink" Target="https://www.funcionpublica.gov.co/eva/gestornormativo/norma.php?i=46942" TargetMode="External"/><Relationship Id="rId5" Type="http://schemas.openxmlformats.org/officeDocument/2006/relationships/hyperlink" Target="http://www.suin-juriscol.gov.co/viewDocument.asp?ruta=Decretos/30022889" TargetMode="External"/><Relationship Id="rId19" Type="http://schemas.openxmlformats.org/officeDocument/2006/relationships/hyperlink" Target="https://normativa.archivogeneral.gov.co/acuerdo-002-de-2014-2/" TargetMode="External"/><Relationship Id="rId14" Type="http://schemas.openxmlformats.org/officeDocument/2006/relationships/hyperlink" Target="http://www.alcaldiabogota.gov.co/sisjur/normas/Norma1.jsp?i=10549" TargetMode="External"/><Relationship Id="rId22" Type="http://schemas.openxmlformats.org/officeDocument/2006/relationships/hyperlink" Target="http://www.alcaldiabogota.gov.co/sisjur/normas/Norma1.jsp?i=52521" TargetMode="External"/><Relationship Id="rId27" Type="http://schemas.openxmlformats.org/officeDocument/2006/relationships/hyperlink" Target="http://www.alcaldiabogota.gov.co/sisjur/normas/Norma1.jsp?i=61731" TargetMode="External"/><Relationship Id="rId30" Type="http://schemas.openxmlformats.org/officeDocument/2006/relationships/hyperlink" Target="https://archivobogota.secretariageneral.gov.co/sites/default/files/Directiva%20003%20de%202021%20%281%29.pdf" TargetMode="External"/><Relationship Id="rId35" Type="http://schemas.openxmlformats.org/officeDocument/2006/relationships/hyperlink" Target="http://www.funcionpublica.gov.co/eva/gestornormativo/norma.php?i=61830" TargetMode="External"/><Relationship Id="rId43" Type="http://schemas.openxmlformats.org/officeDocument/2006/relationships/hyperlink" Target="http://www.informacionpublicapgr.gob.sv/descargables/sia/normativa-internacional/GEStexto1(CS).pdf" TargetMode="External"/><Relationship Id="rId48" Type="http://schemas.openxmlformats.org/officeDocument/2006/relationships/hyperlink" Target="http://www.alcaldiabogota.gov.co/sisjur/normas/Norma1.jsp?i=56882" TargetMode="External"/><Relationship Id="rId56" Type="http://schemas.openxmlformats.org/officeDocument/2006/relationships/hyperlink" Target="https://www.alcaldiabogota.gov.co/sisjur/normas/Norma1.jsp?i=44953&amp;dt=S" TargetMode="External"/><Relationship Id="rId64" Type="http://schemas.openxmlformats.org/officeDocument/2006/relationships/hyperlink" Target="http://www.alcaldiabogota.gov.co/sisjur/normas/Norma1.jsp?i=3237" TargetMode="External"/><Relationship Id="rId69" Type="http://schemas.openxmlformats.org/officeDocument/2006/relationships/hyperlink" Target="https://wipolex.wipo.int/es/text/126035" TargetMode="External"/><Relationship Id="rId77" Type="http://schemas.openxmlformats.org/officeDocument/2006/relationships/hyperlink" Target="https://normativa.archivogeneral.gov.co/decreto-1080-de-2015/" TargetMode="External"/><Relationship Id="rId8" Type="http://schemas.openxmlformats.org/officeDocument/2006/relationships/hyperlink" Target="https://secretariageneral.gov.co/sites/default/files/marco-legal/decreto_distrital_828_2018.pdf" TargetMode="External"/><Relationship Id="rId51" Type="http://schemas.openxmlformats.org/officeDocument/2006/relationships/hyperlink" Target="http://www.secretariasenado.gov.co/senado/basedoc/ley_1680_2013.html" TargetMode="External"/><Relationship Id="rId72" Type="http://schemas.openxmlformats.org/officeDocument/2006/relationships/hyperlink" Target="http://www.idep.edu.co/sites/default/files/RES040DE2017.pdf" TargetMode="External"/><Relationship Id="rId80" Type="http://schemas.openxmlformats.org/officeDocument/2006/relationships/hyperlink" Target="https://www.alcaldiabogota.gov.co/sisjur/normas/Norma1.jsp?i=87968&amp;dt=S" TargetMode="External"/><Relationship Id="rId85" Type="http://schemas.openxmlformats.org/officeDocument/2006/relationships/hyperlink" Target="http://www.idep.edu.co/sites/default/files/PO-AC-10-01_Politica_PAAA_V1.pdf" TargetMode="External"/><Relationship Id="rId3" Type="http://schemas.openxmlformats.org/officeDocument/2006/relationships/hyperlink" Target="https://normativa.archivogeneral.gov.co/decreto-2242-de-2015/" TargetMode="External"/><Relationship Id="rId12" Type="http://schemas.openxmlformats.org/officeDocument/2006/relationships/hyperlink" Target="http://www.alcaldiabogota.gov.co/sisjur/normas/Norma1.jsp?i=6275" TargetMode="External"/><Relationship Id="rId17" Type="http://schemas.openxmlformats.org/officeDocument/2006/relationships/hyperlink" Target="https://normativa.archivogeneral.gov.co/acuerdo-002-de-2014-2/" TargetMode="External"/><Relationship Id="rId25" Type="http://schemas.openxmlformats.org/officeDocument/2006/relationships/hyperlink" Target="http://www.funcionpublica.gov.co/eva/gestornormativo/norma.php?i=61790" TargetMode="External"/><Relationship Id="rId33" Type="http://schemas.openxmlformats.org/officeDocument/2006/relationships/hyperlink" Target="http://www.idep.edu.co/sites/default/files/RESOLUCION_079_DE_2018.pdf" TargetMode="External"/><Relationship Id="rId38" Type="http://schemas.openxmlformats.org/officeDocument/2006/relationships/hyperlink" Target="http://archivobogota.secretariageneral.gov.co/sites/default/files/Circular%20047%20de%202020%20Documento%20Electro%CC%81nico.pdf" TargetMode="External"/><Relationship Id="rId46" Type="http://schemas.openxmlformats.org/officeDocument/2006/relationships/hyperlink" Target="http://www.alcaldiabogota.gov.co/sisjur/normas/Norma1.jsp?i=43292" TargetMode="External"/><Relationship Id="rId59" Type="http://schemas.openxmlformats.org/officeDocument/2006/relationships/hyperlink" Target="https://www.funcionpublica.gov.co/eva/gestornormativo/norma.php?i=53776" TargetMode="External"/><Relationship Id="rId67" Type="http://schemas.openxmlformats.org/officeDocument/2006/relationships/hyperlink" Target="http://www.alcaldiabogota.gov.co/sisjur/normas/Norma1.jsp?i=60556" TargetMode="External"/><Relationship Id="rId20" Type="http://schemas.openxmlformats.org/officeDocument/2006/relationships/hyperlink" Target="https://normativa.archivogeneral.gov.co/acuerdo-27-de-2006/" TargetMode="External"/><Relationship Id="rId41" Type="http://schemas.openxmlformats.org/officeDocument/2006/relationships/hyperlink" Target="http://www.informacionpublicapgr.gob.sv/descargables/sia/normativa-internacional/GEStexto1(CS).pdf" TargetMode="External"/><Relationship Id="rId54" Type="http://schemas.openxmlformats.org/officeDocument/2006/relationships/hyperlink" Target="http://www.secretariasenado.gov.co/senado/basedoc/ley_1379_2010.html" TargetMode="External"/><Relationship Id="rId62" Type="http://schemas.openxmlformats.org/officeDocument/2006/relationships/hyperlink" Target="https://www.secretariageneral.gov.co/sites/default/files/marco-legal/acuerdo_no._744_de_2019.pdf" TargetMode="External"/><Relationship Id="rId70" Type="http://schemas.openxmlformats.org/officeDocument/2006/relationships/hyperlink" Target="https://www.alcaldiabogota.gov.co/sisjur/normas/Norma1.jsp?i=62110" TargetMode="External"/><Relationship Id="rId75" Type="http://schemas.openxmlformats.org/officeDocument/2006/relationships/hyperlink" Target="http://www.alcaldiabogota.gov.co/sisjur/normas/Norma1.jsp?dt=S&amp;i=4784" TargetMode="External"/><Relationship Id="rId83" Type="http://schemas.openxmlformats.org/officeDocument/2006/relationships/hyperlink" Target="http://www.idep.edu.co/sites/default/files/PO-AC-10-01_Politica_PAAA_V1.pdf" TargetMode="External"/><Relationship Id="rId88" Type="http://schemas.openxmlformats.org/officeDocument/2006/relationships/drawing" Target="../drawings/drawing2.xml"/><Relationship Id="rId1" Type="http://schemas.openxmlformats.org/officeDocument/2006/relationships/hyperlink" Target="http://www.suin-juriscol.gov.co/viewDocument.asp?ruta=Decretos/30019925" TargetMode="External"/><Relationship Id="rId6" Type="http://schemas.openxmlformats.org/officeDocument/2006/relationships/hyperlink" Target="http://www.suin-juriscol.gov.co/viewDocument.asp?ruta=Decretos/30033063" TargetMode="External"/><Relationship Id="rId15" Type="http://schemas.openxmlformats.org/officeDocument/2006/relationships/hyperlink" Target="http://www.alcaldiabogota.gov.co/sisjur/normas/Norma1.jsp?i=10551" TargetMode="External"/><Relationship Id="rId23" Type="http://schemas.openxmlformats.org/officeDocument/2006/relationships/hyperlink" Target="https://colaboracion.dnp.gov.co/CDT/Normograma/Acuerdo%202%20de%202014.pdf" TargetMode="External"/><Relationship Id="rId28" Type="http://schemas.openxmlformats.org/officeDocument/2006/relationships/hyperlink" Target="https://normativa.archivogeneral.gov.co/acuerdo-004-de-2019/" TargetMode="External"/><Relationship Id="rId36" Type="http://schemas.openxmlformats.org/officeDocument/2006/relationships/hyperlink" Target="https://normativa.archivogeneral.gov.co/circular-externa-002-de-2012/" TargetMode="External"/><Relationship Id="rId49" Type="http://schemas.openxmlformats.org/officeDocument/2006/relationships/hyperlink" Target="http://www.alcaldiabogota.gov.co/sisjur/normas/Norma1.jsp?i=62230" TargetMode="External"/><Relationship Id="rId57" Type="http://schemas.openxmlformats.org/officeDocument/2006/relationships/hyperlink" Target="https://propiedadintelectual.unal.edu.co/fileadmin/recursos/innovacion/docs/normatividad_pi/decreto1360_1989.pdf" TargetMode="External"/><Relationship Id="rId10" Type="http://schemas.openxmlformats.org/officeDocument/2006/relationships/hyperlink" Target="https://www.funcionpublica.gov.co/eva/gestornormativo/norma.php?i=103352" TargetMode="External"/><Relationship Id="rId31" Type="http://schemas.openxmlformats.org/officeDocument/2006/relationships/hyperlink" Target="http://www.idep.edu.co/sites/default/files/RES158DE2011.pdf" TargetMode="External"/><Relationship Id="rId44" Type="http://schemas.openxmlformats.org/officeDocument/2006/relationships/hyperlink" Target="http://www.informacionpublicapgr.gob.sv/descargables/sia/normativa-internacional/GEStexto1(CS).pdf" TargetMode="External"/><Relationship Id="rId52" Type="http://schemas.openxmlformats.org/officeDocument/2006/relationships/hyperlink" Target="http://www.secretariasenado.gov.co/senado/basedoc/ley_0098_1993.html" TargetMode="External"/><Relationship Id="rId60" Type="http://schemas.openxmlformats.org/officeDocument/2006/relationships/hyperlink" Target="https://www.sic.gov.co/sites/default/files/normatividad/082020/CIRCULAR%20DATOS%2018%20DE%20AGOSTO.pdf" TargetMode="External"/><Relationship Id="rId65" Type="http://schemas.openxmlformats.org/officeDocument/2006/relationships/hyperlink" Target="http://www.alcaldiabogota.gov.co/sisjur/normas/Norma1.jsp?i=29348" TargetMode="External"/><Relationship Id="rId73" Type="http://schemas.openxmlformats.org/officeDocument/2006/relationships/hyperlink" Target="https://www.alcaldiabogota.gov.co/sisjur/normas/Norma1.jsp?i=64231" TargetMode="External"/><Relationship Id="rId78" Type="http://schemas.openxmlformats.org/officeDocument/2006/relationships/hyperlink" Target="https://www.funcionpublica.gov.co/eva/gestornormativo/norma.php?i=179486" TargetMode="External"/><Relationship Id="rId81" Type="http://schemas.openxmlformats.org/officeDocument/2006/relationships/hyperlink" Target="https://www.alcaldiabogota.gov.co/sisjur/normas/Norma1.jsp?dt=S&amp;i=71552" TargetMode="External"/><Relationship Id="rId86" Type="http://schemas.openxmlformats.org/officeDocument/2006/relationships/hyperlink" Target="http://www.idep.edu.co/sites/default/files/PO-AC-10-01_Politica_PAAA_V1.pdf" TargetMode="External"/><Relationship Id="rId4" Type="http://schemas.openxmlformats.org/officeDocument/2006/relationships/hyperlink" Target="http://www.suin-juriscol.gov.co/viewDocument.asp?ruta=Decretos/30020275" TargetMode="External"/><Relationship Id="rId9" Type="http://schemas.openxmlformats.org/officeDocument/2006/relationships/hyperlink" Target="http://www.suin-juriscol.gov.co/viewDocument.asp?ruta=Decretos/30035329" TargetMode="External"/><Relationship Id="rId13" Type="http://schemas.openxmlformats.org/officeDocument/2006/relationships/hyperlink" Target="http://media.utp.edu.co/gestion-documentos/archivos/Acuerdo_050-2000.pdf" TargetMode="External"/><Relationship Id="rId18" Type="http://schemas.openxmlformats.org/officeDocument/2006/relationships/hyperlink" Target="https://normativa.archivogeneral.gov.co/acuerdo-002-de-2014-2/ma1.jsp?i=6349" TargetMode="External"/><Relationship Id="rId39" Type="http://schemas.openxmlformats.org/officeDocument/2006/relationships/hyperlink" Target="https://normativa.archivogeneral.gov.co/circular-externa-001-de-2015/" TargetMode="External"/><Relationship Id="rId34" Type="http://schemas.openxmlformats.org/officeDocument/2006/relationships/hyperlink" Target="https://normativa.archivogeneral.gov.co/circular-2-de-1997/" TargetMode="External"/><Relationship Id="rId50" Type="http://schemas.openxmlformats.org/officeDocument/2006/relationships/hyperlink" Target="https://www.alcaldiabogota.gov.co/sisjur/normas/Norma1.jsp?i=3429" TargetMode="External"/><Relationship Id="rId55" Type="http://schemas.openxmlformats.org/officeDocument/2006/relationships/hyperlink" Target="https://www.alcaldiabogota.gov.co/sisjur/normas/Norma1.jsp?i=95985" TargetMode="External"/><Relationship Id="rId76" Type="http://schemas.openxmlformats.org/officeDocument/2006/relationships/hyperlink" Target="http://www.idep.edu.co/sites/default/files/PO-AC-10-01_Politica_PAAA_V1.pdf" TargetMode="External"/><Relationship Id="rId7" Type="http://schemas.openxmlformats.org/officeDocument/2006/relationships/hyperlink" Target="https://normativa.archivogeneral.gov.co/decreto-612-de-2018/" TargetMode="External"/><Relationship Id="rId71" Type="http://schemas.openxmlformats.org/officeDocument/2006/relationships/hyperlink" Target="http://www.idep.edu.co/sites/default/files/RESOLUCION-83-DE-2014-GOBIERNO-LINEA_0.pdf" TargetMode="External"/><Relationship Id="rId2" Type="http://schemas.openxmlformats.org/officeDocument/2006/relationships/hyperlink" Target="http://www.suin-juriscol.gov.co/viewDocument.asp?ruta=Decretos/30019891" TargetMode="External"/><Relationship Id="rId29" Type="http://schemas.openxmlformats.org/officeDocument/2006/relationships/hyperlink" Target="http://www.mintic.gov.co/portal/604/articles-3647_documento.pdf" TargetMode="External"/><Relationship Id="rId24" Type="http://schemas.openxmlformats.org/officeDocument/2006/relationships/hyperlink" Target="http://www.alcaldiabogota.gov.co/sisjur/normas/Norma1.jsp?i=61770" TargetMode="External"/><Relationship Id="rId40" Type="http://schemas.openxmlformats.org/officeDocument/2006/relationships/hyperlink" Target="http://www.funcionpublica.gov.co/eva/gestornormativo/norma.php?i=61815" TargetMode="External"/><Relationship Id="rId45" Type="http://schemas.openxmlformats.org/officeDocument/2006/relationships/hyperlink" Target="http://www.informacionpublicapgr.gob.sv/descargables/sia/normativa-internacional/GEStexto1(CS).pdf" TargetMode="External"/><Relationship Id="rId66" Type="http://schemas.openxmlformats.org/officeDocument/2006/relationships/hyperlink" Target="http://www.alcaldiabogota.gov.co/sisjur/normas/Norma1.jsp?i=29233" TargetMode="External"/><Relationship Id="rId87" Type="http://schemas.openxmlformats.org/officeDocument/2006/relationships/printerSettings" Target="../printerSettings/printerSettings2.bin"/><Relationship Id="rId61" Type="http://schemas.openxmlformats.org/officeDocument/2006/relationships/hyperlink" Target="http://www.suin-juriscol.gov.co/viewDocument.asp?ruta=Decretos/1276081" TargetMode="External"/><Relationship Id="rId82" Type="http://schemas.openxmlformats.org/officeDocument/2006/relationships/hyperlink" Target="http://www.idep.edu.co/sites/default/files/PO-AC-10-01_Politica_PAAA_V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693" TargetMode="External"/><Relationship Id="rId13" Type="http://schemas.openxmlformats.org/officeDocument/2006/relationships/hyperlink" Target="https://www.alcaldiabogota.gov.co/sisjur/normas/Norma1.jsp?i=88449&amp;dt=S" TargetMode="External"/><Relationship Id="rId18" Type="http://schemas.openxmlformats.org/officeDocument/2006/relationships/hyperlink" Target="https://www.alcaldiabogota.gov.co/sisjur/normas/Norma1.jsp?i=94889&amp;dt=S" TargetMode="External"/><Relationship Id="rId26" Type="http://schemas.openxmlformats.org/officeDocument/2006/relationships/printerSettings" Target="../printerSettings/printerSettings3.bin"/><Relationship Id="rId3" Type="http://schemas.openxmlformats.org/officeDocument/2006/relationships/hyperlink" Target="https://www.alcaldiabogota.gov.co/sisjur/normas/Norma1.jsp?i=327" TargetMode="External"/><Relationship Id="rId21" Type="http://schemas.openxmlformats.org/officeDocument/2006/relationships/hyperlink" Target="https://www.alcaldiabogota.gov.co/sisjur/normas/Norma1.jsp?i=94889&amp;dt=S" TargetMode="External"/><Relationship Id="rId7" Type="http://schemas.openxmlformats.org/officeDocument/2006/relationships/hyperlink" Target="https://www.alcaldiabogota.gov.co/sisjur/normas/Norma1.jsp?i=71261" TargetMode="External"/><Relationship Id="rId12" Type="http://schemas.openxmlformats.org/officeDocument/2006/relationships/hyperlink" Target="http://www.alcaldiabogota.gov.co/sisjur/normas/Norma1.jsp?i=40685" TargetMode="External"/><Relationship Id="rId17" Type="http://schemas.openxmlformats.org/officeDocument/2006/relationships/hyperlink" Target="https://colaboracion.dnp.gov.co/CDT/Inversiones%20y%20finanzas%20pblicas/MGA_WEB/RESOLUCION%204788-2016.pdf" TargetMode="External"/><Relationship Id="rId25" Type="http://schemas.openxmlformats.org/officeDocument/2006/relationships/hyperlink" Target="https://colaboracion.dnp.gov.co/CDT/portalDNP/PND-2023/Ley_2294_del_19_de_mayo_de_2023.pdf" TargetMode="External"/><Relationship Id="rId2" Type="http://schemas.openxmlformats.org/officeDocument/2006/relationships/hyperlink" Target="http://www.funcionpublica.gov.co/eva/gestornormativo/norma.php?i=85742" TargetMode="External"/><Relationship Id="rId16" Type="http://schemas.openxmlformats.org/officeDocument/2006/relationships/hyperlink" Target="https://www.alcaldiabogota.gov.co/sisjur/normas/Norma1.jsp?i=22900" TargetMode="External"/><Relationship Id="rId20" Type="http://schemas.openxmlformats.org/officeDocument/2006/relationships/hyperlink" Target="https://www.alcaldiabogota.gov.co/sisjur/normas/Norma1.jsp?i=94889&amp;dt=S" TargetMode="External"/><Relationship Id="rId1" Type="http://schemas.openxmlformats.org/officeDocument/2006/relationships/hyperlink" Target="http://www.idep.edu.co/sites/default/files/Resolucion%20133%20%202020%20%20CIGD.pdf" TargetMode="External"/><Relationship Id="rId6" Type="http://schemas.openxmlformats.org/officeDocument/2006/relationships/hyperlink" Target="https://www.alcaldiabogota.gov.co/sisjur/normas/Norma1.jsp?i=524" TargetMode="External"/><Relationship Id="rId11" Type="http://schemas.openxmlformats.org/officeDocument/2006/relationships/hyperlink" Target="http://www.alcaldiabogota.gov.co/sisjur/normas/Norma1.jsp?i=60556" TargetMode="External"/><Relationship Id="rId24" Type="http://schemas.openxmlformats.org/officeDocument/2006/relationships/hyperlink" Target="https://www.alcaldiabogota.gov.co/sisjur/normas/Norma1.jsp?i=142858" TargetMode="External"/><Relationship Id="rId5" Type="http://schemas.openxmlformats.org/officeDocument/2006/relationships/hyperlink" Target="https://www.alcaldiabogota.gov.co/sisjur/normas/Norma1.jsp?i=27232" TargetMode="External"/><Relationship Id="rId15" Type="http://schemas.openxmlformats.org/officeDocument/2006/relationships/hyperlink" Target="http://www.bogotajuridica.gov.co/sisjur/normas/Norma1.jsp?i=1744" TargetMode="External"/><Relationship Id="rId23" Type="http://schemas.openxmlformats.org/officeDocument/2006/relationships/hyperlink" Target="https://www.alcaldiabogota.gov.co/sisjur/normas/Norma1.jsp?i=94889&amp;dt=S" TargetMode="External"/><Relationship Id="rId10" Type="http://schemas.openxmlformats.org/officeDocument/2006/relationships/hyperlink" Target="https://www.alcaldiabogota.gov.co/sisjur/normas/Norma1.jsp?i=56882" TargetMode="External"/><Relationship Id="rId19" Type="http://schemas.openxmlformats.org/officeDocument/2006/relationships/hyperlink" Target="http://www.idep.edu.co/sites/default/files/RESOLUCION_024_de_2019.pdf" TargetMode="External"/><Relationship Id="rId4" Type="http://schemas.openxmlformats.org/officeDocument/2006/relationships/hyperlink" Target="https://www.alcaldiabogota.gov.co/sisjur/normas/Norma1.jsp?i=13712" TargetMode="External"/><Relationship Id="rId9" Type="http://schemas.openxmlformats.org/officeDocument/2006/relationships/hyperlink" Target="https://www.alcaldiabogota.gov.co/sisjur/normas/Norma1.jsp?i=43292" TargetMode="External"/><Relationship Id="rId14" Type="http://schemas.openxmlformats.org/officeDocument/2006/relationships/hyperlink" Target="https://www.alcaldiabogota.gov.co/sisjur/normas/Norma1.jsp?i=22800&amp;dt=S" TargetMode="External"/><Relationship Id="rId22" Type="http://schemas.openxmlformats.org/officeDocument/2006/relationships/hyperlink" Target="https://www.alcaldiabogota.gov.co/sisjur/normas/Norma1.jsp?i=94889&amp;dt=S"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bogotajuridica.gov.co/sisjurMantenimiento/normas/Norma1.jsp?i=64114" TargetMode="External"/><Relationship Id="rId18" Type="http://schemas.openxmlformats.org/officeDocument/2006/relationships/hyperlink" Target="http://www.alcaldiabogota.gov.co/sisjur/normas/Norma1.jsp?i=5353" TargetMode="External"/><Relationship Id="rId26" Type="http://schemas.openxmlformats.org/officeDocument/2006/relationships/hyperlink" Target="https://legislacion.vlex.com.co/vid/resolucion-rd-445786782" TargetMode="External"/><Relationship Id="rId39" Type="http://schemas.openxmlformats.org/officeDocument/2006/relationships/hyperlink" Target="http://www.suin-juriscol.gov.co/viewDocument.asp?id=30038589" TargetMode="External"/><Relationship Id="rId21" Type="http://schemas.openxmlformats.org/officeDocument/2006/relationships/hyperlink" Target="http://www.idep.edu.co/sites/default/files/RES001DE2000.pdf" TargetMode="External"/><Relationship Id="rId34" Type="http://schemas.openxmlformats.org/officeDocument/2006/relationships/hyperlink" Target="http://www.alcaldiabogota.gov.co/sisjur/normas/Norma1.jsp?i=4125" TargetMode="External"/><Relationship Id="rId42" Type="http://schemas.openxmlformats.org/officeDocument/2006/relationships/hyperlink" Target="http://www.suin-juriscol.gov.co/viewDocument.asp?ruta=Decretos/1124363" TargetMode="External"/><Relationship Id="rId47" Type="http://schemas.openxmlformats.org/officeDocument/2006/relationships/hyperlink" Target="https://www.funcionpublica.gov.co/eva/gestornormativo/norma.php?i=45240" TargetMode="External"/><Relationship Id="rId7" Type="http://schemas.openxmlformats.org/officeDocument/2006/relationships/hyperlink" Target="http://www.alcaldiabogota.gov.co/sisjur/normas/Norma1.jsp?i=52287" TargetMode="External"/><Relationship Id="rId2" Type="http://schemas.openxmlformats.org/officeDocument/2006/relationships/hyperlink" Target="http://www.icbf.gov.co/cargues/avance/docs/ley_0115_1994.htm" TargetMode="External"/><Relationship Id="rId16" Type="http://schemas.openxmlformats.org/officeDocument/2006/relationships/hyperlink" Target="http://www.suin-juriscol.gov.co/viewDocument.asp?ruta=Decretos/1378136" TargetMode="External"/><Relationship Id="rId29" Type="http://schemas.openxmlformats.org/officeDocument/2006/relationships/hyperlink" Target="http://www.idep.edu.co/sites/default/files/Acuerdo%20273%20de%202007.pdf" TargetMode="External"/><Relationship Id="rId11" Type="http://schemas.openxmlformats.org/officeDocument/2006/relationships/hyperlink" Target="https://www.alcaldiabogota.gov.co/sisjurMantenimiento/normas/Norma1.jsp?i=32511" TargetMode="External"/><Relationship Id="rId24" Type="http://schemas.openxmlformats.org/officeDocument/2006/relationships/hyperlink" Target="http://www.idep.edu.co/sites/default/files/RES%20195%20DE%202015.pdf" TargetMode="External"/><Relationship Id="rId32" Type="http://schemas.openxmlformats.org/officeDocument/2006/relationships/hyperlink" Target="https://www.bogotajuridica.gov.co/BJV/awdoc.jsp?idn=&amp;i=2231" TargetMode="External"/><Relationship Id="rId37" Type="http://schemas.openxmlformats.org/officeDocument/2006/relationships/hyperlink" Target="https://www.funcionpublica.gov.co/eva/gestornormativo/norma.php?i=3429" TargetMode="External"/><Relationship Id="rId40" Type="http://schemas.openxmlformats.org/officeDocument/2006/relationships/hyperlink" Target="https://www.mineducacion.gov.co/1621/articles-187765_archivo_pdf_decreto_1290.pdf" TargetMode="External"/><Relationship Id="rId45" Type="http://schemas.openxmlformats.org/officeDocument/2006/relationships/hyperlink" Target="https://www.alcaldiabogota.gov.co/sisjur/normas/Norma1.jsp?i=34850" TargetMode="External"/><Relationship Id="rId5" Type="http://schemas.openxmlformats.org/officeDocument/2006/relationships/hyperlink" Target="http://www.alcaldiabogota.gov.co/sisjur/normas/Norma1.jsp?i=22106" TargetMode="External"/><Relationship Id="rId15" Type="http://schemas.openxmlformats.org/officeDocument/2006/relationships/hyperlink" Target="https://www.alcaldiabogota.gov.co/sisjur/normas/Norma1.jsp?i=15833" TargetMode="External"/><Relationship Id="rId23" Type="http://schemas.openxmlformats.org/officeDocument/2006/relationships/hyperlink" Target="http://www.idep.edu.co/sites/default/files/RES075DE2010.pdf" TargetMode="External"/><Relationship Id="rId28" Type="http://schemas.openxmlformats.org/officeDocument/2006/relationships/hyperlink" Target="http://www.gobiernobogota.gov.co/sgdapp/sites/default/files/normograma/Acuerdo%20257%20de%202006.pdf" TargetMode="External"/><Relationship Id="rId36" Type="http://schemas.openxmlformats.org/officeDocument/2006/relationships/hyperlink" Target="https://www.funcionpublica.gov.co/eva/gestornormativo/norma.php?i=6076" TargetMode="External"/><Relationship Id="rId49" Type="http://schemas.openxmlformats.org/officeDocument/2006/relationships/drawing" Target="../drawings/drawing4.xml"/><Relationship Id="rId10" Type="http://schemas.openxmlformats.org/officeDocument/2006/relationships/hyperlink" Target="https://www.alcaldiabogota.gov.co/sisjurMantenimiento/normas/Norma1.jsp?i=27232" TargetMode="External"/><Relationship Id="rId19" Type="http://schemas.openxmlformats.org/officeDocument/2006/relationships/hyperlink" Target="http://www.alcaldiabogota.gov.co/sisjur/normas/Norma1.jsp?i=5353" TargetMode="External"/><Relationship Id="rId31" Type="http://schemas.openxmlformats.org/officeDocument/2006/relationships/hyperlink" Target="https://www.alcaldiabogota.gov.co/sisjur/normas/Norma1.jsp?i=39291" TargetMode="External"/><Relationship Id="rId44" Type="http://schemas.openxmlformats.org/officeDocument/2006/relationships/hyperlink" Target="http://www.suin-juriscol.gov.co/viewDocument.asp?ruta=Decretos/30019930" TargetMode="External"/><Relationship Id="rId4" Type="http://schemas.openxmlformats.org/officeDocument/2006/relationships/hyperlink" Target="http://www.mineducacion.gov.co/1621/articles-86098_archivo_pdf.pdf" TargetMode="External"/><Relationship Id="rId9" Type="http://schemas.openxmlformats.org/officeDocument/2006/relationships/hyperlink" Target="https://www.educacionbogota.edu.co/portal_institucional/sites/default/files/2019-03/decreto_546_de_2011_SE_REGLAMENTA_ELACUERDO_434.pdf" TargetMode="External"/><Relationship Id="rId14" Type="http://schemas.openxmlformats.org/officeDocument/2006/relationships/hyperlink" Target="https://educacionbogota.edu.co/portal_institucional/sites/default/files/inline-files/Decreto%20421%20de%202019.pdf" TargetMode="External"/><Relationship Id="rId22" Type="http://schemas.openxmlformats.org/officeDocument/2006/relationships/hyperlink" Target="http://www.idep.edu.co/sites/default/files/RES04DE2007ConsejoDirectivo.pdf" TargetMode="External"/><Relationship Id="rId27" Type="http://schemas.openxmlformats.org/officeDocument/2006/relationships/hyperlink" Target="http://www.alcaldiabogota.gov.co/sisjur/normas/Norma1.jsp?i=3237" TargetMode="External"/><Relationship Id="rId30" Type="http://schemas.openxmlformats.org/officeDocument/2006/relationships/hyperlink" Target="http://www.alcaldiabogota.gov.co/sisjur/normas/Norma1.jsp?i=39405" TargetMode="External"/><Relationship Id="rId35" Type="http://schemas.openxmlformats.org/officeDocument/2006/relationships/hyperlink" Target="https://www.funcionpublica.gov.co/eva/gestornormativo/norma.php?i=3431" TargetMode="External"/><Relationship Id="rId43" Type="http://schemas.openxmlformats.org/officeDocument/2006/relationships/hyperlink" Target="http://www.suin-juriscol.gov.co/viewDocument.asp?ruta=Decretos/1088238" TargetMode="External"/><Relationship Id="rId48" Type="http://schemas.openxmlformats.org/officeDocument/2006/relationships/printerSettings" Target="../printerSettings/printerSettings5.bin"/><Relationship Id="rId8" Type="http://schemas.openxmlformats.org/officeDocument/2006/relationships/hyperlink" Target="https://www.alcaldiabogota.gov.co/sisjur/normas/Norma1.jsp?i=1344" TargetMode="External"/><Relationship Id="rId3" Type="http://schemas.openxmlformats.org/officeDocument/2006/relationships/hyperlink" Target="http://www.icbf.gov.co/cargues/avance/docs/ley_0115_1994.htm" TargetMode="External"/><Relationship Id="rId12" Type="http://schemas.openxmlformats.org/officeDocument/2006/relationships/hyperlink" Target="https://www.alcaldiabogota.gov.co/sisjur/normas/Norma1.jsp?i=45220" TargetMode="External"/><Relationship Id="rId17" Type="http://schemas.openxmlformats.org/officeDocument/2006/relationships/hyperlink" Target="https://www.mineducacion.gov.co/1621/articles-172061_archivo_pdf_decreto1860_94.pdf" TargetMode="External"/><Relationship Id="rId25" Type="http://schemas.openxmlformats.org/officeDocument/2006/relationships/hyperlink" Target="http://www.idep.edu.co/sites/default/files/RES040DE2017.pdf" TargetMode="External"/><Relationship Id="rId33" Type="http://schemas.openxmlformats.org/officeDocument/2006/relationships/hyperlink" Target="http://www.alcaldiabogota.gov.co/sisjur/normas/Norma1.jsp?i=4125" TargetMode="External"/><Relationship Id="rId38" Type="http://schemas.openxmlformats.org/officeDocument/2006/relationships/hyperlink" Target="https://www.funcionpublica.gov.co/eva/gestornormativo/norma.php?i=3431" TargetMode="External"/><Relationship Id="rId46" Type="http://schemas.openxmlformats.org/officeDocument/2006/relationships/hyperlink" Target="https://www.alcaldiabogota.gov.co/sisjur/normas/Norma1.jsp?dt=S&amp;i=119280" TargetMode="External"/><Relationship Id="rId20" Type="http://schemas.openxmlformats.org/officeDocument/2006/relationships/hyperlink" Target="http://www.alcaldiabogota.gov.co/sisjur/normas/Norma1.jsp?i=5353" TargetMode="External"/><Relationship Id="rId41" Type="http://schemas.openxmlformats.org/officeDocument/2006/relationships/hyperlink" Target="http://www.suin-juriscol.gov.co/viewDocument.asp?ruta=Decretos/1125662" TargetMode="External"/><Relationship Id="rId1" Type="http://schemas.openxmlformats.org/officeDocument/2006/relationships/hyperlink" Target="http://www.alcaldiabogota.gov.co/sisjur/normas/Norma1.jsp?i=3431" TargetMode="External"/><Relationship Id="rId6" Type="http://schemas.openxmlformats.org/officeDocument/2006/relationships/hyperlink" Target="http://www.alcaldiabogota.gov.co/sisjur/normas/Norma1.jsp?i=5228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idep.edu.co/sites/default/files/Resolucion%20133%20%202020%20%20CIGD.pdf" TargetMode="External"/><Relationship Id="rId13" Type="http://schemas.openxmlformats.org/officeDocument/2006/relationships/hyperlink" Target="https://www.alcaldiabogota.gov.co/sisjur/normas/Norma1.jsp?i=142858" TargetMode="External"/><Relationship Id="rId3" Type="http://schemas.openxmlformats.org/officeDocument/2006/relationships/hyperlink" Target="http://www.funcionpublica.gov.co/eva/gestornormativo/norma.php?i=83433" TargetMode="External"/><Relationship Id="rId7" Type="http://schemas.openxmlformats.org/officeDocument/2006/relationships/hyperlink" Target="https://www.funcionpublica.gov.co/eva/gestornormativo/norma.php?i=67541" TargetMode="External"/><Relationship Id="rId12" Type="http://schemas.openxmlformats.org/officeDocument/2006/relationships/hyperlink" Target="https://normograma.mintic.gov.co/mintic/docs/resolucion_mintic_1519_2020.htm" TargetMode="External"/><Relationship Id="rId17" Type="http://schemas.openxmlformats.org/officeDocument/2006/relationships/drawing" Target="../drawings/drawing5.xml"/><Relationship Id="rId2" Type="http://schemas.openxmlformats.org/officeDocument/2006/relationships/hyperlink" Target="https://www.funcionpublica.gov.co/eva/gestornormativo/norma.php?i=43292" TargetMode="External"/><Relationship Id="rId16" Type="http://schemas.openxmlformats.org/officeDocument/2006/relationships/printerSettings" Target="../printerSettings/printerSettings6.bin"/><Relationship Id="rId1" Type="http://schemas.openxmlformats.org/officeDocument/2006/relationships/hyperlink" Target="http://www.funcionpublica.gov.co/eva/gestornormativo/norma.php?i=300" TargetMode="External"/><Relationship Id="rId6" Type="http://schemas.openxmlformats.org/officeDocument/2006/relationships/hyperlink" Target="http://www.idep.edu.co/sites/default/files/RESOLUCION_024_de_2019_0.pdf" TargetMode="External"/><Relationship Id="rId11" Type="http://schemas.openxmlformats.org/officeDocument/2006/relationships/hyperlink" Target="https://www.funcionpublica.gov.co/eva/gestornormativo/norma.php?i=56882" TargetMode="External"/><Relationship Id="rId5" Type="http://schemas.openxmlformats.org/officeDocument/2006/relationships/hyperlink" Target="https://www.alcaldiabogota.gov.co/sisjur/normas/Norma1.jsp?i=40685" TargetMode="External"/><Relationship Id="rId15" Type="http://schemas.openxmlformats.org/officeDocument/2006/relationships/hyperlink" Target="https://www.funcionpublica.gov.co/eva/gestornormativo/norma.php?i=62866" TargetMode="External"/><Relationship Id="rId10" Type="http://schemas.openxmlformats.org/officeDocument/2006/relationships/hyperlink" Target="https://www.alcaldiabogota.gov.co/sisjur/normas/Norma1.jsp?i=81190&amp;dt=S" TargetMode="External"/><Relationship Id="rId4" Type="http://schemas.openxmlformats.org/officeDocument/2006/relationships/hyperlink" Target="http://www.funcionpublica.gov.co/eva/gestornormativo/norma.php?i=85742" TargetMode="External"/><Relationship Id="rId9" Type="http://schemas.openxmlformats.org/officeDocument/2006/relationships/hyperlink" Target="https://www.alcaldiabogota.gov.co/sisjur/normas/Norma1.jsp?i=94889&amp;dt=S" TargetMode="External"/><Relationship Id="rId14"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alcaldiabogota.gov.co/sisjurMantenimiento/normas/Norma1.jsp?i=22475" TargetMode="External"/><Relationship Id="rId21" Type="http://schemas.openxmlformats.org/officeDocument/2006/relationships/hyperlink" Target="http://www.suin-juriscol.gov.co/viewDocument.asp?id=1680917" TargetMode="External"/><Relationship Id="rId42" Type="http://schemas.openxmlformats.org/officeDocument/2006/relationships/hyperlink" Target="https://www.funcionpublica.gov.co/eva/gestornormativo/norma.php?i=76833" TargetMode="External"/><Relationship Id="rId47" Type="http://schemas.openxmlformats.org/officeDocument/2006/relationships/hyperlink" Target="http://www.suin-juriscol.gov.co/viewDocument.asp?ruta=Decretos/30022889" TargetMode="External"/><Relationship Id="rId63" Type="http://schemas.openxmlformats.org/officeDocument/2006/relationships/hyperlink" Target="https://normativa.archivogeneral.gov.co/acuerdo-003-de-2013/" TargetMode="External"/><Relationship Id="rId68" Type="http://schemas.openxmlformats.org/officeDocument/2006/relationships/hyperlink" Target="http://www.funcionpublica.gov.co/eva/gestornormativo/norma.php?i=61791" TargetMode="External"/><Relationship Id="rId84" Type="http://schemas.openxmlformats.org/officeDocument/2006/relationships/hyperlink" Target="http://www.informacionpublicapgr.gob.sv/descargables/sia/normativa-internacional/GEStexto1(CS).pdf" TargetMode="External"/><Relationship Id="rId89" Type="http://schemas.openxmlformats.org/officeDocument/2006/relationships/drawing" Target="../drawings/drawing6.xml"/><Relationship Id="rId16" Type="http://schemas.openxmlformats.org/officeDocument/2006/relationships/hyperlink" Target="https://normativa.archivogeneral.gov.co/ley-1273-de-2009/" TargetMode="External"/><Relationship Id="rId11" Type="http://schemas.openxmlformats.org/officeDocument/2006/relationships/hyperlink" Target="http://www.alcaldiabogota.gov.co/sisjur/normas/Norma1.jsp?i=14787" TargetMode="External"/><Relationship Id="rId32" Type="http://schemas.openxmlformats.org/officeDocument/2006/relationships/hyperlink" Target="https://normativa.archivogeneral.gov.co/decreto-2364-de-2012/" TargetMode="External"/><Relationship Id="rId37" Type="http://schemas.openxmlformats.org/officeDocument/2006/relationships/hyperlink" Target="https://normativa.archivogeneral.gov.co/decreto-333-de-2014/" TargetMode="External"/><Relationship Id="rId53" Type="http://schemas.openxmlformats.org/officeDocument/2006/relationships/hyperlink" Target="http://www.alcaldiabogota.gov.co/sisjur/normas/Norma1.jsp?i=27903" TargetMode="External"/><Relationship Id="rId58" Type="http://schemas.openxmlformats.org/officeDocument/2006/relationships/hyperlink" Target="https://normativa.archivogeneral.gov.co/acuerdo-37-de-2002/" TargetMode="External"/><Relationship Id="rId74" Type="http://schemas.openxmlformats.org/officeDocument/2006/relationships/hyperlink" Target="http://www.idep.edu.co/sites/default/files/RESOLUCION_060_DE_2018.pdf" TargetMode="External"/><Relationship Id="rId79" Type="http://schemas.openxmlformats.org/officeDocument/2006/relationships/hyperlink" Target="https://www.archivogeneral.gov.co/sites/default/files/Estructura_Web/5_Consulte/SalaDePrensa/Noticias/2020/CircularExterna001.pdf" TargetMode="External"/><Relationship Id="rId5" Type="http://schemas.openxmlformats.org/officeDocument/2006/relationships/hyperlink" Target="http://www.alcaldiabogota.gov.co/sisjur/normas/Norma1.jsp?i=4276" TargetMode="External"/><Relationship Id="rId14" Type="http://schemas.openxmlformats.org/officeDocument/2006/relationships/hyperlink" Target="http://www.secretariasenado.gov.co/senado/basedoc/ley_0970_2005.html" TargetMode="External"/><Relationship Id="rId22" Type="http://schemas.openxmlformats.org/officeDocument/2006/relationships/hyperlink" Target="http://www.suin-juriscol.gov.co/viewDocument.asp?ruta=Leyes/1683572" TargetMode="External"/><Relationship Id="rId27" Type="http://schemas.openxmlformats.org/officeDocument/2006/relationships/hyperlink" Target="https://normativa.archivogeneral.gov.co/decreto-1929-de-2007/" TargetMode="External"/><Relationship Id="rId30" Type="http://schemas.openxmlformats.org/officeDocument/2006/relationships/hyperlink" Target="http://www.alcaldiabogota.gov.co/sisjur/normas/Norma1.jsp?i=50875" TargetMode="External"/><Relationship Id="rId35" Type="http://schemas.openxmlformats.org/officeDocument/2006/relationships/hyperlink" Target="http://www.alcaldiabogota.gov.co/sisjur/normas/Norma1.jsp?i=53880" TargetMode="External"/><Relationship Id="rId43" Type="http://schemas.openxmlformats.org/officeDocument/2006/relationships/hyperlink" Target="http://www.suin-juriscol.gov.co/viewDocument.asp?ruta=Decretos/30019925" TargetMode="External"/><Relationship Id="rId48" Type="http://schemas.openxmlformats.org/officeDocument/2006/relationships/hyperlink" Target="http://www.suin-juriscol.gov.co/viewDocument.asp?ruta=Decretos/30033063" TargetMode="External"/><Relationship Id="rId56" Type="http://schemas.openxmlformats.org/officeDocument/2006/relationships/hyperlink" Target="http://www.alcaldiabogota.gov.co/sisjur/normas/Norma1.jsp?i=10549" TargetMode="External"/><Relationship Id="rId64" Type="http://schemas.openxmlformats.org/officeDocument/2006/relationships/hyperlink" Target="http://www.alcaldiabogota.gov.co/sisjur/normas/Norma1.jsp?i=52521" TargetMode="External"/><Relationship Id="rId69" Type="http://schemas.openxmlformats.org/officeDocument/2006/relationships/hyperlink" Target="http://www.alcaldiabogota.gov.co/sisjur/normas/Norma1.jsp?i=61731" TargetMode="External"/><Relationship Id="rId77" Type="http://schemas.openxmlformats.org/officeDocument/2006/relationships/hyperlink" Target="http://www.funcionpublica.gov.co/eva/gestornormativo/norma.php?i=61830" TargetMode="External"/><Relationship Id="rId8" Type="http://schemas.openxmlformats.org/officeDocument/2006/relationships/hyperlink" Target="http://www.alcaldiabogota.gov.co/sisjur/normas/Norma1.jsp?i=6388" TargetMode="External"/><Relationship Id="rId51" Type="http://schemas.openxmlformats.org/officeDocument/2006/relationships/hyperlink" Target="http://www.suin-juriscol.gov.co/viewDocument.asp?ruta=Decretos/30035329" TargetMode="External"/><Relationship Id="rId72" Type="http://schemas.openxmlformats.org/officeDocument/2006/relationships/hyperlink" Target="https://archivobogota.secretariageneral.gov.co/sites/default/files/Directiva%20003%20de%202021%20%281%29.pdf" TargetMode="External"/><Relationship Id="rId80" Type="http://schemas.openxmlformats.org/officeDocument/2006/relationships/hyperlink" Target="http://archivobogota.secretariageneral.gov.co/sites/default/files/Circular%20047%20de%202020%20Documento%20Electro%CC%81nico.pdf" TargetMode="External"/><Relationship Id="rId85" Type="http://schemas.openxmlformats.org/officeDocument/2006/relationships/hyperlink" Target="http://www.informacionpublicapgr.gob.sv/descargables/sia/normativa-internacional/GEStexto1(CS).pdf" TargetMode="External"/><Relationship Id="rId3" Type="http://schemas.openxmlformats.org/officeDocument/2006/relationships/hyperlink" Target="http://www.suin-juriscol.gov.co/viewDocument.asp?id=1656025" TargetMode="External"/><Relationship Id="rId12" Type="http://schemas.openxmlformats.org/officeDocument/2006/relationships/hyperlink" Target="http://www.alcaldiabogota.gov.co/sisjur/normas/Norma1.jsp?i=14787" TargetMode="External"/><Relationship Id="rId17" Type="http://schemas.openxmlformats.org/officeDocument/2006/relationships/hyperlink" Target="http://www.secretariasenado.gov.co/senado/basedoc/ley_1286_2009.html" TargetMode="External"/><Relationship Id="rId25" Type="http://schemas.openxmlformats.org/officeDocument/2006/relationships/hyperlink" Target="http://www.alcaldiabogota.gov.co/sisjur/normas/Norma1.jsp?i=1208" TargetMode="External"/><Relationship Id="rId33" Type="http://schemas.openxmlformats.org/officeDocument/2006/relationships/hyperlink" Target="http://www.alcaldiabogota.gov.co/sisjur/normas/Norma1.jsp?dt=S&amp;i=53899" TargetMode="External"/><Relationship Id="rId38" Type="http://schemas.openxmlformats.org/officeDocument/2006/relationships/hyperlink" Target="http://www.alcaldiabogota.gov.co/sisjur/normas/Norma1.jsp?i=57728" TargetMode="External"/><Relationship Id="rId46" Type="http://schemas.openxmlformats.org/officeDocument/2006/relationships/hyperlink" Target="http://www.suin-juriscol.gov.co/viewDocument.asp?ruta=Decretos/30020275" TargetMode="External"/><Relationship Id="rId59" Type="http://schemas.openxmlformats.org/officeDocument/2006/relationships/hyperlink" Target="https://normativa.archivogeneral.gov.co/acuerdo-002-de-2014-2/" TargetMode="External"/><Relationship Id="rId67" Type="http://schemas.openxmlformats.org/officeDocument/2006/relationships/hyperlink" Target="http://www.funcionpublica.gov.co/eva/gestornormativo/norma.php?i=61790" TargetMode="External"/><Relationship Id="rId20" Type="http://schemas.openxmlformats.org/officeDocument/2006/relationships/hyperlink" Target="https://normativa.archivogeneral.gov.co/ley-1437-de-2011/" TargetMode="External"/><Relationship Id="rId41" Type="http://schemas.openxmlformats.org/officeDocument/2006/relationships/hyperlink" Target="http://www.alcaldiabogota.gov.co/sisjur/normas/Norma1.jsp?i=60640" TargetMode="External"/><Relationship Id="rId54" Type="http://schemas.openxmlformats.org/officeDocument/2006/relationships/hyperlink" Target="http://www.alcaldiabogota.gov.co/sisjur/normas/Norma1.jsp?i=6275" TargetMode="External"/><Relationship Id="rId62" Type="http://schemas.openxmlformats.org/officeDocument/2006/relationships/hyperlink" Target="https://normativa.archivogeneral.gov.co/acuerdo-27-de-2006/" TargetMode="External"/><Relationship Id="rId70" Type="http://schemas.openxmlformats.org/officeDocument/2006/relationships/hyperlink" Target="https://normativa.archivogeneral.gov.co/acuerdo-004-de-2019/" TargetMode="External"/><Relationship Id="rId75" Type="http://schemas.openxmlformats.org/officeDocument/2006/relationships/hyperlink" Target="http://www.idep.edu.co/sites/default/files/RESOLUCION_079_DE_2018.pdf" TargetMode="External"/><Relationship Id="rId83" Type="http://schemas.openxmlformats.org/officeDocument/2006/relationships/hyperlink" Target="http://www.informacionpublicapgr.gob.sv/descargables/sia/normativa-internacional/GEStexto1(CS).pdf" TargetMode="External"/><Relationship Id="rId88" Type="http://schemas.openxmlformats.org/officeDocument/2006/relationships/printerSettings" Target="../printerSettings/printerSettings7.bin"/><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275" TargetMode="External"/><Relationship Id="rId15" Type="http://schemas.openxmlformats.org/officeDocument/2006/relationships/hyperlink" Target="https://normativa.archivogeneral.gov.co/ley-1150-de-2007/" TargetMode="External"/><Relationship Id="rId23" Type="http://schemas.openxmlformats.org/officeDocument/2006/relationships/hyperlink" Target="https://normativa.archivogeneral.gov.co/ley-estatutaria-1581-de-2012/" TargetMode="External"/><Relationship Id="rId28" Type="http://schemas.openxmlformats.org/officeDocument/2006/relationships/hyperlink" Target="https://normativa.archivogeneral.gov.co/decreto-1151-de-2008/" TargetMode="External"/><Relationship Id="rId36" Type="http://schemas.openxmlformats.org/officeDocument/2006/relationships/hyperlink" Target="http://www.funcionpublica.gov.co/eva/gestornormativo/norma.php?i=61834" TargetMode="External"/><Relationship Id="rId49" Type="http://schemas.openxmlformats.org/officeDocument/2006/relationships/hyperlink" Target="https://normativa.archivogeneral.gov.co/decreto-612-de-2018/" TargetMode="External"/><Relationship Id="rId57" Type="http://schemas.openxmlformats.org/officeDocument/2006/relationships/hyperlink" Target="http://www.alcaldiabogota.gov.co/sisjur/normas/Norma1.jsp?i=10551" TargetMode="External"/><Relationship Id="rId10" Type="http://schemas.openxmlformats.org/officeDocument/2006/relationships/hyperlink" Target="https://normativa.archivogeneral.gov.co/ley-794-de-2003/" TargetMode="External"/><Relationship Id="rId31" Type="http://schemas.openxmlformats.org/officeDocument/2006/relationships/hyperlink" Target="http://www.alcaldiabogota.gov.co/sisjur/normas/Norma1.jsp?i=50958" TargetMode="External"/><Relationship Id="rId44" Type="http://schemas.openxmlformats.org/officeDocument/2006/relationships/hyperlink" Target="http://www.suin-juriscol.gov.co/viewDocument.asp?ruta=Decretos/30019891" TargetMode="External"/><Relationship Id="rId52" Type="http://schemas.openxmlformats.org/officeDocument/2006/relationships/hyperlink" Target="https://www.funcionpublica.gov.co/eva/gestornormativo/norma.php?i=103352" TargetMode="External"/><Relationship Id="rId60" Type="http://schemas.openxmlformats.org/officeDocument/2006/relationships/hyperlink" Target="https://normativa.archivogeneral.gov.co/acuerdo-002-de-2014-2/ma1.jsp?i=6349" TargetMode="External"/><Relationship Id="rId65" Type="http://schemas.openxmlformats.org/officeDocument/2006/relationships/hyperlink" Target="https://colaboracion.dnp.gov.co/CDT/Normograma/Acuerdo%202%20de%202014.pdf" TargetMode="External"/><Relationship Id="rId73" Type="http://schemas.openxmlformats.org/officeDocument/2006/relationships/hyperlink" Target="http://www.idep.edu.co/sites/default/files/RES158DE2011.pdf" TargetMode="External"/><Relationship Id="rId78" Type="http://schemas.openxmlformats.org/officeDocument/2006/relationships/hyperlink" Target="https://normativa.archivogeneral.gov.co/circular-externa-002-de-2012/" TargetMode="External"/><Relationship Id="rId81" Type="http://schemas.openxmlformats.org/officeDocument/2006/relationships/hyperlink" Target="https://normativa.archivogeneral.gov.co/circular-externa-001-de-2015/" TargetMode="External"/><Relationship Id="rId86" Type="http://schemas.openxmlformats.org/officeDocument/2006/relationships/hyperlink" Target="http://www.informacionpublicapgr.gob.sv/descargables/sia/normativa-internacional/GEStexto1(CS).pdf" TargetMode="External"/><Relationship Id="rId4" Type="http://schemas.openxmlformats.org/officeDocument/2006/relationships/hyperlink" Target="http://www.alcaldiabogota.gov.co/sisjur/normas/Norma1.jsp?i=6548" TargetMode="External"/><Relationship Id="rId9" Type="http://schemas.openxmlformats.org/officeDocument/2006/relationships/hyperlink" Target="http://www.alcaldiabogota.gov.co/sisjur/normas/Norma1.jsp?i=4589" TargetMode="External"/><Relationship Id="rId13" Type="http://schemas.openxmlformats.org/officeDocument/2006/relationships/hyperlink" Target="https://normativa.archivogeneral.gov.co/ley-962-de-2005/" TargetMode="External"/><Relationship Id="rId18" Type="http://schemas.openxmlformats.org/officeDocument/2006/relationships/hyperlink" Target="http://www.suin-juriscol.gov.co/viewDocument.asp?ruta=Leyes/1677762" TargetMode="External"/><Relationship Id="rId39" Type="http://schemas.openxmlformats.org/officeDocument/2006/relationships/hyperlink" Target="http://www.suin-juriscol.gov.co/viewDocument.asp?ruta=Decretos/1468897" TargetMode="External"/><Relationship Id="rId34" Type="http://schemas.openxmlformats.org/officeDocument/2006/relationships/hyperlink" Target="http://www.funcionpublica.gov.co/eva/gestornormativo/norma.php?i=53776" TargetMode="External"/><Relationship Id="rId50" Type="http://schemas.openxmlformats.org/officeDocument/2006/relationships/hyperlink" Target="https://secretariageneral.gov.co/sites/default/files/marco-legal/decreto_distrital_828_2018.pdf" TargetMode="External"/><Relationship Id="rId55" Type="http://schemas.openxmlformats.org/officeDocument/2006/relationships/hyperlink" Target="http://media.utp.edu.co/gestion-documentos/archivos/Acuerdo_050-2000.pdf" TargetMode="External"/><Relationship Id="rId76" Type="http://schemas.openxmlformats.org/officeDocument/2006/relationships/hyperlink" Target="https://normativa.archivogeneral.gov.co/circular-2-de-1997/" TargetMode="External"/><Relationship Id="rId7" Type="http://schemas.openxmlformats.org/officeDocument/2006/relationships/hyperlink" Target="http://www.alcaldiabogota.gov.co/sisjur/normas/Norma1.jsp?i=6388" TargetMode="External"/><Relationship Id="rId71" Type="http://schemas.openxmlformats.org/officeDocument/2006/relationships/hyperlink" Target="http://www.mintic.gov.co/portal/604/articles-3647_documento.pdf" TargetMode="External"/><Relationship Id="rId2" Type="http://schemas.openxmlformats.org/officeDocument/2006/relationships/hyperlink" Target="http://www.alcaldiabogota.gov.co/sisjur/normas/Norma1.jsp?i=5998" TargetMode="External"/><Relationship Id="rId29" Type="http://schemas.openxmlformats.org/officeDocument/2006/relationships/hyperlink" Target="http://www.alcaldiabogota.gov.co/sisjur/normas/Norma1.jsp?i=45322" TargetMode="External"/><Relationship Id="rId24" Type="http://schemas.openxmlformats.org/officeDocument/2006/relationships/hyperlink" Target="https://normativa.archivogeneral.gov.co/ley-1712-de-2014/" TargetMode="External"/><Relationship Id="rId40" Type="http://schemas.openxmlformats.org/officeDocument/2006/relationships/hyperlink" Target="http://wsp.presidencia.gov.co/secretaria-transparencia/Prensa/2015/Documents/decreto_presidencial_103_del_20_de_enero_2015.pdf" TargetMode="External"/><Relationship Id="rId45" Type="http://schemas.openxmlformats.org/officeDocument/2006/relationships/hyperlink" Target="https://normativa.archivogeneral.gov.co/decreto-2242-de-2015/" TargetMode="External"/><Relationship Id="rId66" Type="http://schemas.openxmlformats.org/officeDocument/2006/relationships/hyperlink" Target="http://www.alcaldiabogota.gov.co/sisjur/normas/Norma1.jsp?i=61770" TargetMode="External"/><Relationship Id="rId87" Type="http://schemas.openxmlformats.org/officeDocument/2006/relationships/hyperlink" Target="http://www.informacionpublicapgr.gob.sv/descargables/sia/normativa-internacional/GEStexto1(CS).pdf" TargetMode="External"/><Relationship Id="rId61" Type="http://schemas.openxmlformats.org/officeDocument/2006/relationships/hyperlink" Target="https://normativa.archivogeneral.gov.co/acuerdo-002-de-2014-2/" TargetMode="External"/><Relationship Id="rId82" Type="http://schemas.openxmlformats.org/officeDocument/2006/relationships/hyperlink" Target="http://www.funcionpublica.gov.co/eva/gestornormativo/norma.php?i=61815" TargetMode="External"/><Relationship Id="rId19" Type="http://schemas.openxmlformats.org/officeDocument/2006/relationships/hyperlink" Target="https://normativa.archivogeneral.gov.co/ley-1409-de-201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dnp.gov.co/Paginas/Normativa/Decreto-1082-de-2015.aspx" TargetMode="External"/><Relationship Id="rId18" Type="http://schemas.openxmlformats.org/officeDocument/2006/relationships/hyperlink" Target="http://www.idep.edu.co/sites/default/files/Circular010de2015.pdf" TargetMode="External"/><Relationship Id="rId26" Type="http://schemas.openxmlformats.org/officeDocument/2006/relationships/hyperlink" Target="http://www.secretariasenado.gov.co/senado/basedoc/ley_1474_2011.html" TargetMode="External"/><Relationship Id="rId39" Type="http://schemas.openxmlformats.org/officeDocument/2006/relationships/printerSettings" Target="../printerSettings/printerSettings8.bin"/><Relationship Id="rId21" Type="http://schemas.openxmlformats.org/officeDocument/2006/relationships/hyperlink" Target="http://www.secretariasenado.gov.co/senado/basedoc/ley_1437_2011.html" TargetMode="External"/><Relationship Id="rId34" Type="http://schemas.openxmlformats.org/officeDocument/2006/relationships/hyperlink" Target="https://www.funcionpublica.gov.co/eva/gestornormativo/norma.php?i=161571" TargetMode="External"/><Relationship Id="rId7" Type="http://schemas.openxmlformats.org/officeDocument/2006/relationships/hyperlink" Target="http://www.secretariasenado.gov.co/senado/basedoc/ley_1564_2012.html" TargetMode="External"/><Relationship Id="rId12" Type="http://schemas.openxmlformats.org/officeDocument/2006/relationships/hyperlink" Target="http://www.funcionpublica.gov.co/eva/gestornormativo/norma.php?i=60596" TargetMode="External"/><Relationship Id="rId17" Type="http://schemas.openxmlformats.org/officeDocument/2006/relationships/hyperlink" Target="http://www.idep.edu.co/sites/default/files/circular2_2017_0.pdf" TargetMode="External"/><Relationship Id="rId25" Type="http://schemas.openxmlformats.org/officeDocument/2006/relationships/hyperlink" Target="http://www.secretariasenado.gov.co/senado/basedoc/ley_1955_2019.html" TargetMode="External"/><Relationship Id="rId33" Type="http://schemas.openxmlformats.org/officeDocument/2006/relationships/hyperlink" Target="https://www.funcionpublica.gov.co/eva/gestornormativo/norma.php?i=160961" TargetMode="External"/><Relationship Id="rId38" Type="http://schemas.openxmlformats.org/officeDocument/2006/relationships/hyperlink" Target="https://www.funcionpublica.gov.co/eva/gestornormativo/norma.php?i=136375"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Circular012de2014.pdf" TargetMode="External"/><Relationship Id="rId20" Type="http://schemas.openxmlformats.org/officeDocument/2006/relationships/hyperlink" Target="http://www.idep.edu.co/sites/default/files/RES099DE2008_COMITE_ASESOR_CONTRATACION.pdf" TargetMode="External"/><Relationship Id="rId29" Type="http://schemas.openxmlformats.org/officeDocument/2006/relationships/hyperlink" Target="https://dapre.presidencia.gov.co/normativa/normativa/DECRETO%20537%20DEL%2012%20DE%20ABRIL%20DE%202020.pdf" TargetMode="External"/><Relationship Id="rId1" Type="http://schemas.openxmlformats.org/officeDocument/2006/relationships/hyperlink" Target="http://www.secretariasenado.gov.co/senado/basedoc/ley_0080_1993.html" TargetMode="External"/><Relationship Id="rId6" Type="http://schemas.openxmlformats.org/officeDocument/2006/relationships/hyperlink" Target="http://www.secretariasenado.gov.co/senado/basedoc/ley_1150_2007.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www.idep.edu.co/sites/default/files/RES%20077%20DE%202014.pdf" TargetMode="External"/><Relationship Id="rId32" Type="http://schemas.openxmlformats.org/officeDocument/2006/relationships/hyperlink" Target="https://www.funcionpublica.gov.co/eva/gestornormativo/norma.php?i=136375" TargetMode="External"/><Relationship Id="rId37" Type="http://schemas.openxmlformats.org/officeDocument/2006/relationships/hyperlink" Target="http://www.idep.edu.co/sites/default/files/MN-GC-08-01%20Manual%20contratacion%20V6.pdf" TargetMode="External"/><Relationship Id="rId40" Type="http://schemas.openxmlformats.org/officeDocument/2006/relationships/drawing" Target="../drawings/drawing7.xml"/><Relationship Id="rId5" Type="http://schemas.openxmlformats.org/officeDocument/2006/relationships/hyperlink" Target="http://www.secretariasenado.gov.co/senado/basedoc/ley_0816_2003.html" TargetMode="External"/><Relationship Id="rId15" Type="http://schemas.openxmlformats.org/officeDocument/2006/relationships/hyperlink" Target="https://www.colombiacompra.gov.co/content/consulta-la-circular-externa-unica" TargetMode="External"/><Relationship Id="rId23" Type="http://schemas.openxmlformats.org/officeDocument/2006/relationships/hyperlink" Target="http://www.secretariasenado.gov.co/senado/basedoc/codigo_comercio.html" TargetMode="External"/><Relationship Id="rId28" Type="http://schemas.openxmlformats.org/officeDocument/2006/relationships/hyperlink" Target="https://www.alcaldiabogota.gov.co/sisjur/normas/Norma1.jsp?i=44643" TargetMode="External"/><Relationship Id="rId36" Type="http://schemas.openxmlformats.org/officeDocument/2006/relationships/hyperlink" Target="https://www.alcaldiabogota.gov.co/sisjur/normas/Norma1.jsp?i=104165" TargetMode="Externa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idep.edu.co/sites/default/files/circular1_2017_0.pdf" TargetMode="External"/><Relationship Id="rId31" Type="http://schemas.openxmlformats.org/officeDocument/2006/relationships/hyperlink" Target="https://dapre.presidencia.gov.co/normativa/normativa/LEY%202069%20DEL%2031%20DE%20DICIEMBRE%20DE%202020.pdf"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decreto_0111_1996.html" TargetMode="External"/><Relationship Id="rId14" Type="http://schemas.openxmlformats.org/officeDocument/2006/relationships/hyperlink" Target="https://www.colombiacompra.gov.co/manuales-guias-y-pliegos-tipo/manuales-y-guias" TargetMode="External"/><Relationship Id="rId22" Type="http://schemas.openxmlformats.org/officeDocument/2006/relationships/hyperlink" Target="http://www.idep.edu.co/sites/default/files/Resolucion_No_064_de_2019.pdf" TargetMode="External"/><Relationship Id="rId27" Type="http://schemas.openxmlformats.org/officeDocument/2006/relationships/hyperlink" Target="http://www.secretariasenado.gov.co/senado/basedoc/ley_0361_1997.html" TargetMode="External"/><Relationship Id="rId30" Type="http://schemas.openxmlformats.org/officeDocument/2006/relationships/hyperlink" Target="https://dapre.presidencia.gov.co/normativa/normativa/DECRETO%20440%20DEL%2020%20DE%20MARZO%20DE%202020.pdf" TargetMode="External"/><Relationship Id="rId35" Type="http://schemas.openxmlformats.org/officeDocument/2006/relationships/hyperlink" Target="https://www.funcionpublica.gov.co/eva/gestornormativo/norma.php?i=175187" TargetMode="External"/><Relationship Id="rId8" Type="http://schemas.openxmlformats.org/officeDocument/2006/relationships/hyperlink" Target="http://www.secretariasenado.gov.co/senado/basedoc/decreto_0092_2017.html" TargetMode="External"/><Relationship Id="rId3" Type="http://schemas.openxmlformats.org/officeDocument/2006/relationships/hyperlink" Target="http://www.secretariasenado.gov.co/senado/basedoc/ley_0590_2000.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secretariasenado.gov.co/senado/basedoc/ley_1564_2012.html" TargetMode="External"/><Relationship Id="rId13" Type="http://schemas.openxmlformats.org/officeDocument/2006/relationships/hyperlink" Target="http://secretariageneral.gov.co/transparencia/marco-legal/normatividad/decreto-nacional-2573-2014" TargetMode="External"/><Relationship Id="rId18" Type="http://schemas.openxmlformats.org/officeDocument/2006/relationships/hyperlink" Target="http://www.idep.edu.co/sites/default/files/RESOLUCION%20136%20de%202019.pdf" TargetMode="External"/><Relationship Id="rId26" Type="http://schemas.openxmlformats.org/officeDocument/2006/relationships/hyperlink" Target="http://www.alcaldiabogota.gov.co/sisjur/normas/Norma1.jsp?i=64787" TargetMode="External"/><Relationship Id="rId3" Type="http://schemas.openxmlformats.org/officeDocument/2006/relationships/hyperlink" Target="http://www.secretariasenado.gov.co/senado/basedoc/ley_0489_1998.html" TargetMode="External"/><Relationship Id="rId21" Type="http://schemas.openxmlformats.org/officeDocument/2006/relationships/hyperlink" Target="http://www.secretariasenado.gov.co/senado/basedoc/ley_2080_2021.html" TargetMode="External"/><Relationship Id="rId7" Type="http://schemas.openxmlformats.org/officeDocument/2006/relationships/hyperlink" Target="http://www.secretariasenado.gov.co/senado/basedoc/ley_0678_2001.html" TargetMode="External"/><Relationship Id="rId12" Type="http://schemas.openxmlformats.org/officeDocument/2006/relationships/hyperlink" Target="http://wsp.presidencia.gov.co/Normativa/Decretos/2013/Documents/JULIO/17/DECRETO%201510%20DEL%2017%20DE%20JULIO%20DE%202013.pdf" TargetMode="External"/><Relationship Id="rId17" Type="http://schemas.openxmlformats.org/officeDocument/2006/relationships/hyperlink" Target="https://www.alcaldiabogota.gov.co/sisjurMantenimiento/normas/Norma1.jsp?i=80062" TargetMode="External"/><Relationship Id="rId25" Type="http://schemas.openxmlformats.org/officeDocument/2006/relationships/hyperlink" Target="https://www.alcaldiabogota.gov.co/sisjur/normas/Norma1.jsp?i=93553"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RES_051_2019ReglamentoComiteConciliacionIDEP.pdf" TargetMode="External"/><Relationship Id="rId20" Type="http://schemas.openxmlformats.org/officeDocument/2006/relationships/hyperlink" Target="https://www.secretariajuridica.gov.co/transparencia/marco-legal/normatividad/decreto-distrital-839-2018" TargetMode="External"/><Relationship Id="rId1" Type="http://schemas.openxmlformats.org/officeDocument/2006/relationships/hyperlink" Target="http://www.secretariasenado.gov.co/senado/basedoc/codigo_civil.html" TargetMode="External"/><Relationship Id="rId6" Type="http://schemas.openxmlformats.org/officeDocument/2006/relationships/hyperlink" Target="http://www.secretariasenado.gov.co/senado/basedoc/ley_1285_2009.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s://www.funcionpublica.gov.co/eva/gestornormativo/norma.php?i=186809" TargetMode="External"/><Relationship Id="rId5" Type="http://schemas.openxmlformats.org/officeDocument/2006/relationships/hyperlink" Target="http://www.secretariasenado.gov.co/senado/basedoc/ley_1437_2011.html" TargetMode="External"/><Relationship Id="rId15" Type="http://schemas.openxmlformats.org/officeDocument/2006/relationships/hyperlink" Target="http://www.idep.edu.co/sites/default/files/RESOLUCION_98_DE_2001.pdf" TargetMode="External"/><Relationship Id="rId23" Type="http://schemas.openxmlformats.org/officeDocument/2006/relationships/hyperlink" Target="https://dapre.presidencia.gov.co/normativa/normativa/Decreto-491-28-marzo-2020.pdf" TargetMode="External"/><Relationship Id="rId28" Type="http://schemas.openxmlformats.org/officeDocument/2006/relationships/drawing" Target="../drawings/drawing8.xm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secretariasenado.gov.co/senado/basedoc/ley_1952_2019.html"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codigo_comercio.html" TargetMode="External"/><Relationship Id="rId14" Type="http://schemas.openxmlformats.org/officeDocument/2006/relationships/hyperlink" Target="https://www.defensajuridica.gov.co/gestion/publicaciones-andje/Documents/cartilla13_250215.pdf" TargetMode="External"/><Relationship Id="rId22" Type="http://schemas.openxmlformats.org/officeDocument/2006/relationships/hyperlink" Target="http://www.secretariasenado.gov.co/senado/basedoc/ley_1755_2015.html" TargetMode="External"/><Relationship Id="rId27"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62503" TargetMode="External"/><Relationship Id="rId18" Type="http://schemas.openxmlformats.org/officeDocument/2006/relationships/hyperlink" Target="http://www.alcaldiabogota.gov.co/sisjur/normas/Norma1.jsp?i=50959" TargetMode="External"/><Relationship Id="rId26" Type="http://schemas.openxmlformats.org/officeDocument/2006/relationships/hyperlink" Target="http://www.alcaldiabogota.gov.co/sisjur/normas/Norma1.jsp?i=1208" TargetMode="External"/><Relationship Id="rId39" Type="http://schemas.openxmlformats.org/officeDocument/2006/relationships/hyperlink" Target="http://www.alcaldiabogota.gov.co/sisjur/normas/Norma1.jsp?i=62586" TargetMode="External"/><Relationship Id="rId21" Type="http://schemas.openxmlformats.org/officeDocument/2006/relationships/hyperlink" Target="http://www.alcaldiabogota.gov.co/sisjur/normas/Norma1.jsp?i=18630" TargetMode="External"/><Relationship Id="rId34" Type="http://schemas.openxmlformats.org/officeDocument/2006/relationships/hyperlink" Target="http://www.idep.edu.co/sites/default/files/RESOLUCION-83-DE-2014-GOBIERNO-LINEA_0.pdf" TargetMode="External"/><Relationship Id="rId42" Type="http://schemas.openxmlformats.org/officeDocument/2006/relationships/hyperlink" Target="http://www.idep.edu.co/sites/default/files/MN-AC-10-01%20Manual%20de%20Atenci%C3%B3n%20al%20Ciudadano%20V3.pdf" TargetMode="External"/><Relationship Id="rId47" Type="http://schemas.openxmlformats.org/officeDocument/2006/relationships/hyperlink" Target="http://www.idep.edu.co/sites/default/files/PO-AC-10-01_Politica_PAAA_V1.pdf" TargetMode="External"/><Relationship Id="rId7" Type="http://schemas.openxmlformats.org/officeDocument/2006/relationships/hyperlink" Target="http://www.alcaldiabogota.gov.co/sisjur/normas/Norma1.jsp?i=17004" TargetMode="External"/><Relationship Id="rId2" Type="http://schemas.openxmlformats.org/officeDocument/2006/relationships/hyperlink" Target="http://www.funcionpublica.gov.co/eva/gestornormativo/norma.php?i=90324" TargetMode="External"/><Relationship Id="rId16" Type="http://schemas.openxmlformats.org/officeDocument/2006/relationships/hyperlink" Target="http://www.alcaldiabogota.gov.co/sisjur/normas/Norma1.jsp?i=53646" TargetMode="External"/><Relationship Id="rId29" Type="http://schemas.openxmlformats.org/officeDocument/2006/relationships/hyperlink" Target="http://www.alcaldiabogota.gov.co/sisjur/normas/Norma1.jsp?i=64349" TargetMode="External"/><Relationship Id="rId11" Type="http://schemas.openxmlformats.org/officeDocument/2006/relationships/hyperlink" Target="http://www.secretariasenado.gov.co/senado/basedoc/decreto_2106_2019.html" TargetMode="External"/><Relationship Id="rId24" Type="http://schemas.openxmlformats.org/officeDocument/2006/relationships/hyperlink" Target="http://www.alcaldiabogota.gov.co/sisjur/normas/Norma1.jsp?i=1208" TargetMode="External"/><Relationship Id="rId32" Type="http://schemas.openxmlformats.org/officeDocument/2006/relationships/hyperlink" Target="http://www.alcaldiabogota.gov.co/sisjur/normas/Norma1.jsp?i=596" TargetMode="External"/><Relationship Id="rId37" Type="http://schemas.openxmlformats.org/officeDocument/2006/relationships/hyperlink" Target="http://www.alcaldiabogota.gov.co/sisjur/normas/Norma1.jsp?i=36303" TargetMode="External"/><Relationship Id="rId40" Type="http://schemas.openxmlformats.org/officeDocument/2006/relationships/hyperlink" Target="http://www.alcaldiabogota.gov.co/sisjur/normas/Norma1.jsp?i=62586" TargetMode="External"/><Relationship Id="rId45" Type="http://schemas.openxmlformats.org/officeDocument/2006/relationships/hyperlink" Target="http://www.idep.edu.co/sites/default/files/PO-AC-10-01_Politica_PAAA_V1.pdf" TargetMode="External"/><Relationship Id="rId5" Type="http://schemas.openxmlformats.org/officeDocument/2006/relationships/hyperlink" Target="http://www.alcaldiabogota.gov.co/sisjur/normas/Norma1.jsp?i=49981" TargetMode="External"/><Relationship Id="rId15" Type="http://schemas.openxmlformats.org/officeDocument/2006/relationships/hyperlink" Target="http://www.alcaldiabogota.gov.co/sisjur/normas/Norma1.jsp?i=57396" TargetMode="External"/><Relationship Id="rId23" Type="http://schemas.openxmlformats.org/officeDocument/2006/relationships/hyperlink" Target="http://www.alcaldiabogota.gov.co/sisjur/normas/Norma1.jsp?i=1208" TargetMode="External"/><Relationship Id="rId28" Type="http://schemas.openxmlformats.org/officeDocument/2006/relationships/hyperlink" Target="http://www.alcaldiabogota.gov.co/sisjur/normas/Norma1.jsp?i=1929" TargetMode="External"/><Relationship Id="rId36" Type="http://schemas.openxmlformats.org/officeDocument/2006/relationships/hyperlink" Target="http://www.alcaldiabogota.gov.co/sisjur/normas/Norma1.jsp?i=36303" TargetMode="External"/><Relationship Id="rId49" Type="http://schemas.openxmlformats.org/officeDocument/2006/relationships/drawing" Target="../drawings/drawing9.xml"/><Relationship Id="rId10" Type="http://schemas.openxmlformats.org/officeDocument/2006/relationships/hyperlink" Target="http://www.alcaldiabogota.gov.co/sisjur/normas/Norma1.jsp?i=10160" TargetMode="External"/><Relationship Id="rId19" Type="http://schemas.openxmlformats.org/officeDocument/2006/relationships/hyperlink" Target="http://www.alcaldiabogota.gov.co/sisjur/normas/Norma1.jsp?i=40685" TargetMode="External"/><Relationship Id="rId31" Type="http://schemas.openxmlformats.org/officeDocument/2006/relationships/hyperlink" Target="http://www.alcaldiabogota.gov.co/sisjur/normas/Norma1.jsp?i=55965" TargetMode="External"/><Relationship Id="rId44" Type="http://schemas.openxmlformats.org/officeDocument/2006/relationships/hyperlink" Target="http://www.idep.edu.co/sites/default/files/PO-AC-10-01_Politica_PAAA_V1.pdf" TargetMode="External"/><Relationship Id="rId4" Type="http://schemas.openxmlformats.org/officeDocument/2006/relationships/hyperlink" Target="http://www.alcaldiabogota.gov.co/sisjur/normas/Norma1.jsp?i=62152" TargetMode="External"/><Relationship Id="rId9" Type="http://schemas.openxmlformats.org/officeDocument/2006/relationships/hyperlink" Target="http://www.alcaldiabogota.gov.co/sisjur/normas/Norma1.jsp?i=276" TargetMode="External"/><Relationship Id="rId14" Type="http://schemas.openxmlformats.org/officeDocument/2006/relationships/hyperlink" Target="http://www.alcaldiabogota.gov.co/sisjur/normas/Norma1.jsp?i=60556" TargetMode="External"/><Relationship Id="rId22" Type="http://schemas.openxmlformats.org/officeDocument/2006/relationships/hyperlink" Target="http://www.alcaldiabogota.gov.co/sisjur/normas/Norma1.jsp?i=1208" TargetMode="External"/><Relationship Id="rId27" Type="http://schemas.openxmlformats.org/officeDocument/2006/relationships/hyperlink" Target="http://www.alcaldiabogota.gov.co/sisjur/normas/Norma1.jsp?i=1208" TargetMode="External"/><Relationship Id="rId30" Type="http://schemas.openxmlformats.org/officeDocument/2006/relationships/hyperlink" Target="http://www.alcaldiabogota.gov.co/sisjur/normas/Norma1.jsp?i=58273" TargetMode="External"/><Relationship Id="rId35" Type="http://schemas.openxmlformats.org/officeDocument/2006/relationships/hyperlink" Target="http://www.idep.edu.co/sites/default/files/RES204DE2008.pdf" TargetMode="External"/><Relationship Id="rId43" Type="http://schemas.openxmlformats.org/officeDocument/2006/relationships/hyperlink" Target="http://www.idep.edu.co/sites/default/files/MN-AC-10-03%20Manual%20Gestion%20Peticiones%20V2.pdf" TargetMode="External"/><Relationship Id="rId48" Type="http://schemas.openxmlformats.org/officeDocument/2006/relationships/printerSettings" Target="../printerSettings/printerSettings10.bin"/><Relationship Id="rId8" Type="http://schemas.openxmlformats.org/officeDocument/2006/relationships/hyperlink" Target="http://www.alcaldiabogota.gov.co/sisjur/normas/Norma1.jsp?i=4276" TargetMode="External"/><Relationship Id="rId3" Type="http://schemas.openxmlformats.org/officeDocument/2006/relationships/hyperlink" Target="http://www.funcionpublica.gov.co/eva/gestornormativo/norma.php?i=90324" TargetMode="External"/><Relationship Id="rId12" Type="http://schemas.openxmlformats.org/officeDocument/2006/relationships/hyperlink" Target="http://www.alcaldiabogota.gov.co/sisjur/normas/Norma1.jsp?i=67879" TargetMode="External"/><Relationship Id="rId17" Type="http://schemas.openxmlformats.org/officeDocument/2006/relationships/hyperlink" Target="http://www.alcaldiabogota.gov.co/sisjur/normas/Norma1.jsp?i=45322" TargetMode="External"/><Relationship Id="rId25" Type="http://schemas.openxmlformats.org/officeDocument/2006/relationships/hyperlink" Target="http://www.alcaldiabogota.gov.co/sisjur/normas/Norma1.jsp?i=1208" TargetMode="External"/><Relationship Id="rId33" Type="http://schemas.openxmlformats.org/officeDocument/2006/relationships/hyperlink" Target="http://www.idep.edu.co/sites/default/files/RES040DE2017.pdf" TargetMode="External"/><Relationship Id="rId38" Type="http://schemas.openxmlformats.org/officeDocument/2006/relationships/hyperlink" Target="http://www.alcaldiabogota.gov.co/sisjur/normas/Norma1.jsp?i=62586" TargetMode="External"/><Relationship Id="rId46" Type="http://schemas.openxmlformats.org/officeDocument/2006/relationships/hyperlink" Target="http://www.alcaldiabogota.gov.co/sisjur/normas/Norma1.jsp?i=56882" TargetMode="External"/><Relationship Id="rId20" Type="http://schemas.openxmlformats.org/officeDocument/2006/relationships/hyperlink" Target="http://www.alcaldiabogota.gov.co/sisjur/normas/Norma1.jsp?i=36842" TargetMode="External"/><Relationship Id="rId41" Type="http://schemas.openxmlformats.org/officeDocument/2006/relationships/hyperlink" Target="http://www.alcaldiabogota.gov.co/sisjur/normas/Norma1.jsp?i=31404"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1249"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alcaldiabogota.gov.co/sisjur/normas/Norma1.jsp?i=25479" TargetMode="External"/><Relationship Id="rId21" Type="http://schemas.openxmlformats.org/officeDocument/2006/relationships/hyperlink" Target="https://www.alcaldiabogota.gov.co/sisjur/normas/Norma1.jsp?i=61596" TargetMode="External"/><Relationship Id="rId42" Type="http://schemas.openxmlformats.org/officeDocument/2006/relationships/hyperlink" Target="https://www.alcaldiabogota.gov.co/sisjur/normas/Norma1.jsp?i=38067" TargetMode="External"/><Relationship Id="rId47" Type="http://schemas.openxmlformats.org/officeDocument/2006/relationships/hyperlink" Target="https://www.alcaldiabogota.gov.co/sisjur/normas/Norma1.jsp?i=90298&amp;dt=S" TargetMode="External"/><Relationship Id="rId63" Type="http://schemas.openxmlformats.org/officeDocument/2006/relationships/hyperlink" Target="http://www.idep.edu.co/sites/default/files/RESOLUCION_024_de_2019.pdf" TargetMode="External"/><Relationship Id="rId68" Type="http://schemas.openxmlformats.org/officeDocument/2006/relationships/hyperlink" Target="https://www.bogotajuridica.gov.co/sisjur/normas/Norma1.jsp?i=53825" TargetMode="External"/><Relationship Id="rId84" Type="http://schemas.openxmlformats.org/officeDocument/2006/relationships/printerSettings" Target="../printerSettings/printerSettings11.bin"/><Relationship Id="rId16" Type="http://schemas.openxmlformats.org/officeDocument/2006/relationships/hyperlink" Target="https://www.alcaldiabogota.gov.co/sisjur/normas/Norma1.jsp?i=65909" TargetMode="External"/><Relationship Id="rId11" Type="http://schemas.openxmlformats.org/officeDocument/2006/relationships/hyperlink" Target="https://www.alcaldiabogota.gov.co/sisjur/normas/Norma1.jsp?i=85976" TargetMode="External"/><Relationship Id="rId32" Type="http://schemas.openxmlformats.org/officeDocument/2006/relationships/hyperlink" Target="https://www.alcaldiabogota.gov.co/sisjur/normas/Norma1.jsp?i=3333" TargetMode="External"/><Relationship Id="rId37" Type="http://schemas.openxmlformats.org/officeDocument/2006/relationships/hyperlink" Target="http://concejodebogota.gov.co/cbogota/site/artic/20170616/asocfile/20170616162503/acuerdo_no__668_de_2017.pdf" TargetMode="External"/><Relationship Id="rId53" Type="http://schemas.openxmlformats.org/officeDocument/2006/relationships/hyperlink" Target="https://www.alcaldiabogota.gov.co/sisjur/normas/Norma1.jsp?i=55870&amp;dt=S" TargetMode="External"/><Relationship Id="rId58" Type="http://schemas.openxmlformats.org/officeDocument/2006/relationships/hyperlink" Target="https://www.alcaldiabogota.gov.co/sisjur/normas/Norma1.jsp?i=26053" TargetMode="External"/><Relationship Id="rId74" Type="http://schemas.openxmlformats.org/officeDocument/2006/relationships/hyperlink" Target="https://www.alcaldiabogota.gov.co/sisjur/normas/Norma1.jsp?i=55750" TargetMode="External"/><Relationship Id="rId79" Type="http://schemas.openxmlformats.org/officeDocument/2006/relationships/hyperlink" Target="https://www.alcaldiabogota.gov.co/sisjur/normas/Norma1.jsp?i=137537" TargetMode="External"/><Relationship Id="rId5" Type="http://schemas.openxmlformats.org/officeDocument/2006/relationships/hyperlink" Target="https://www.alcaldiabogota.gov.co/sisjur/normas/Norma1.jsp?i=4449" TargetMode="External"/><Relationship Id="rId19" Type="http://schemas.openxmlformats.org/officeDocument/2006/relationships/hyperlink" Target="https://www.alcaldiabogota.gov.co/sisjur/normas/Norma1.jsp?i=62511" TargetMode="External"/><Relationship Id="rId14" Type="http://schemas.openxmlformats.org/officeDocument/2006/relationships/hyperlink" Target="https://www.alcaldiabogota.gov.co/sisjur/normas/Norma1.jsp?i=71261" TargetMode="External"/><Relationship Id="rId22" Type="http://schemas.openxmlformats.org/officeDocument/2006/relationships/hyperlink" Target="https://www.alcaldiabogota.gov.co/sisjur/normas/Norma1.jsp?i=56035" TargetMode="External"/><Relationship Id="rId27" Type="http://schemas.openxmlformats.org/officeDocument/2006/relationships/hyperlink" Target="https://www.alcaldiabogota.gov.co/sisjur/normas/Norma1.jsp?i=30007" TargetMode="External"/><Relationship Id="rId30" Type="http://schemas.openxmlformats.org/officeDocument/2006/relationships/hyperlink" Target="https://www.alcaldiabogota.gov.co/sisjur/normas/Norma1.jsp?i=15484" TargetMode="External"/><Relationship Id="rId35" Type="http://schemas.openxmlformats.org/officeDocument/2006/relationships/hyperlink" Target="https://www.alcaldiabogota.gov.co/sisjur/normas/Norma1.jsp?i=107948" TargetMode="External"/><Relationship Id="rId43" Type="http://schemas.openxmlformats.org/officeDocument/2006/relationships/hyperlink" Target="https://www.alcaldiabogota.gov.co/sisjur/normas/Norma1.jsp?i=32776" TargetMode="External"/><Relationship Id="rId48" Type="http://schemas.openxmlformats.org/officeDocument/2006/relationships/hyperlink" Target="https://www.alcaldiabogota.gov.co/sisjur/normas/Norma1.jsp?i=80429&amp;dt=S" TargetMode="External"/><Relationship Id="rId56" Type="http://schemas.openxmlformats.org/officeDocument/2006/relationships/hyperlink" Target="https://www.alcaldiabogota.gov.co/sisjur/normas/Norma1.jsp?i=40106&amp;dt=S" TargetMode="External"/><Relationship Id="rId64" Type="http://schemas.openxmlformats.org/officeDocument/2006/relationships/hyperlink" Target="https://www.idep.edu.co/sites/default/files/2023-05/RES_155_2018.pdf" TargetMode="External"/><Relationship Id="rId69" Type="http://schemas.openxmlformats.org/officeDocument/2006/relationships/hyperlink" Target="https://www.alcaldiabogota.gov.co/sisjur/normas/Norma1.jsp?i=125439&amp;dt=S" TargetMode="External"/><Relationship Id="rId77" Type="http://schemas.openxmlformats.org/officeDocument/2006/relationships/hyperlink" Target="https://www.idep.edu.co/node/1313" TargetMode="External"/><Relationship Id="rId8" Type="http://schemas.openxmlformats.org/officeDocument/2006/relationships/hyperlink" Target="https://www.alcaldiabogota.gov.co/sisjur/normas/Norma1.jsp?i=1177" TargetMode="External"/><Relationship Id="rId51" Type="http://schemas.openxmlformats.org/officeDocument/2006/relationships/hyperlink" Target="https://www.alcaldiabogota.gov.co/sisjur/normas/Norma1.jsp?i=65014&amp;dt=S" TargetMode="External"/><Relationship Id="rId72" Type="http://schemas.openxmlformats.org/officeDocument/2006/relationships/hyperlink" Target="https://www.alcaldiabogota.gov.co/sisjur/normas/Norma1.jsp?i=70346&amp;dt=S" TargetMode="External"/><Relationship Id="rId80" Type="http://schemas.openxmlformats.org/officeDocument/2006/relationships/hyperlink" Target="https://www.alcaldiabogota.gov.co/sisjur/normas/Norma1.jsp?i=37051&amp;dt=S" TargetMode="External"/><Relationship Id="rId85" Type="http://schemas.openxmlformats.org/officeDocument/2006/relationships/drawing" Target="../drawings/drawing10.xml"/><Relationship Id="rId3" Type="http://schemas.openxmlformats.org/officeDocument/2006/relationships/hyperlink" Target="http://www.secretariasenado.gov.co/senado/basedoc/ley_1314_2009.html" TargetMode="External"/><Relationship Id="rId12" Type="http://schemas.openxmlformats.org/officeDocument/2006/relationships/hyperlink" Target="https://www.movilidadbogota.gov.co/web/sites/default/files/Paginas/2019-04-03/Decreto%20037%20de%202019.pdf" TargetMode="External"/><Relationship Id="rId17" Type="http://schemas.openxmlformats.org/officeDocument/2006/relationships/hyperlink" Target="https://www.alcaldiabogota.gov.co/sisjur/normas/Norma1.jsp?i=62514" TargetMode="External"/><Relationship Id="rId25" Type="http://schemas.openxmlformats.org/officeDocument/2006/relationships/hyperlink" Target="https://www.alcaldiabogota.gov.co/sisjur/normas/Norma1.jsp?i=34284" TargetMode="External"/><Relationship Id="rId33" Type="http://schemas.openxmlformats.org/officeDocument/2006/relationships/hyperlink" Target="https://www.alcaldiabogota.gov.co/sisjur/normas/Norma1.jsp?i=1479" TargetMode="External"/><Relationship Id="rId38" Type="http://schemas.openxmlformats.org/officeDocument/2006/relationships/hyperlink" Target="http://concejodebogota.gov.co/cbogota/site/artic/20160803/asocfile/20160803124436/acuerdo_660_de_2016.pdf" TargetMode="External"/><Relationship Id="rId46" Type="http://schemas.openxmlformats.org/officeDocument/2006/relationships/hyperlink" Target="https://www.alcaldiabogota.gov.co/sisjur/normas/Norma1.jsp?i=11024" TargetMode="External"/><Relationship Id="rId59" Type="http://schemas.openxmlformats.org/officeDocument/2006/relationships/hyperlink" Target="https://www.icbf.gov.co/cargues/avance/docs/resolucion_minambientevdt_1023_2005.htm" TargetMode="External"/><Relationship Id="rId67" Type="http://schemas.openxmlformats.org/officeDocument/2006/relationships/hyperlink" Target="https://www.alcaldiabogota.gov.co/sisjur/normas/Norma1.jsp?i=22063" TargetMode="External"/><Relationship Id="rId20" Type="http://schemas.openxmlformats.org/officeDocument/2006/relationships/hyperlink" Target="https://www.alcaldiabogota.gov.co/sisjur/normas/Norma1.jsp?i=63644" TargetMode="External"/><Relationship Id="rId41" Type="http://schemas.openxmlformats.org/officeDocument/2006/relationships/hyperlink" Target="https://www.alcaldiabogota.gov.co/sisjur/normas/Norma1.jsp?i=38262" TargetMode="External"/><Relationship Id="rId54" Type="http://schemas.openxmlformats.org/officeDocument/2006/relationships/hyperlink" Target="https://www.alcaldiabogota.gov.co/sisjur/normas/Norma1.jsp?i=49822" TargetMode="External"/><Relationship Id="rId62" Type="http://schemas.openxmlformats.org/officeDocument/2006/relationships/hyperlink" Target="https://www.idep.edu.co/sites/default/files/2023-05/Resolucion%20133%20%202020%20%20CIGD_0.pdf" TargetMode="External"/><Relationship Id="rId70" Type="http://schemas.openxmlformats.org/officeDocument/2006/relationships/hyperlink" Target="https://www.alcaldiabogota.gov.co/sisjur/normas/Norma1.jsp?i=66474" TargetMode="External"/><Relationship Id="rId75" Type="http://schemas.openxmlformats.org/officeDocument/2006/relationships/hyperlink" Target="https://www.uaesp.gov.co/uaesp_jo/images/SubdAprovechamiento/Resolucion799.PDF" TargetMode="External"/><Relationship Id="rId83" Type="http://schemas.openxmlformats.org/officeDocument/2006/relationships/hyperlink" Target="https://www.alcaldiabogota.gov.co/sisjur/normas/Norma1.jsp?i=87123" TargetMode="External"/><Relationship Id="rId1" Type="http://schemas.openxmlformats.org/officeDocument/2006/relationships/hyperlink" Target="https://www.alcaldiabogota.gov.co/sisjur/normas/Norma1.jsp?i=67295" TargetMode="External"/><Relationship Id="rId6" Type="http://schemas.openxmlformats.org/officeDocument/2006/relationships/hyperlink" Target="https://www.alcaldiabogota.gov.co/sisjur/normas/Norma1.jsp?i=342" TargetMode="External"/><Relationship Id="rId15" Type="http://schemas.openxmlformats.org/officeDocument/2006/relationships/hyperlink" Target="https://www.alcaldiabogota.gov.co/sisjur/normas/Norma1.jsp?i=75162" TargetMode="External"/><Relationship Id="rId23" Type="http://schemas.openxmlformats.org/officeDocument/2006/relationships/hyperlink" Target="https://www.alcaldiabogota.gov.co/sisjur/normas/Norma1.jsp?i=45322" TargetMode="External"/><Relationship Id="rId28" Type="http://schemas.openxmlformats.org/officeDocument/2006/relationships/hyperlink" Target="https://www.alcaldiabogota.gov.co/sisjur/normas/Norma1.jsp?i=21579" TargetMode="External"/><Relationship Id="rId36" Type="http://schemas.openxmlformats.org/officeDocument/2006/relationships/hyperlink" Target="http://concejodebogota.gov.co/cbogota/site/artic/20170616/asocfile/20170616162503/acuerdo_no__663_de_2017.pdf" TargetMode="External"/><Relationship Id="rId49" Type="http://schemas.openxmlformats.org/officeDocument/2006/relationships/hyperlink" Target="https://www.contaduria.gov.co/documents/20127/36435/Resoluci%c3%b3n+523+de+2018.pdf/bd9358b8-843c-7bdc-3890-e5dc06c69e11?t=1558381951392" TargetMode="External"/><Relationship Id="rId57" Type="http://schemas.openxmlformats.org/officeDocument/2006/relationships/hyperlink" Target="https://www.alcaldiabogota.gov.co/sisjur/normas/Norma1.jsp?i=40019" TargetMode="External"/><Relationship Id="rId10" Type="http://schemas.openxmlformats.org/officeDocument/2006/relationships/hyperlink" Target="https://www.alcaldiabogota.gov.co/sisjur/normas/Norma1.jsp?i=104052&amp;dt=S" TargetMode="External"/><Relationship Id="rId31" Type="http://schemas.openxmlformats.org/officeDocument/2006/relationships/hyperlink" Target="https://www.alcaldiabogota.gov.co/sisjur/normas/Norma1.jsp?i=6101" TargetMode="External"/><Relationship Id="rId44" Type="http://schemas.openxmlformats.org/officeDocument/2006/relationships/hyperlink" Target="https://www.alcaldiabogota.gov.co/sisjur/normas/Norma1.jsp?i=25613" TargetMode="External"/><Relationship Id="rId52" Type="http://schemas.openxmlformats.org/officeDocument/2006/relationships/hyperlink" Target="https://www.alcaldiabogota.gov.co/sisjur/normas/Norma1.jsp?i=61973" TargetMode="External"/><Relationship Id="rId60" Type="http://schemas.openxmlformats.org/officeDocument/2006/relationships/hyperlink" Target="https://www.alcaldiabogota.gov.co/sisjur/normas/Norma1.jsp?i=7983" TargetMode="External"/><Relationship Id="rId65" Type="http://schemas.openxmlformats.org/officeDocument/2006/relationships/hyperlink" Target="https://www.alcaldiabogota.gov.co/sisjur/normas/Norma1.jsp?i=50155" TargetMode="External"/><Relationship Id="rId73" Type="http://schemas.openxmlformats.org/officeDocument/2006/relationships/hyperlink" Target="https://www.alcaldiabogota.gov.co/sisjur/normas/Norma1.jsp?i=56692" TargetMode="External"/><Relationship Id="rId78" Type="http://schemas.openxmlformats.org/officeDocument/2006/relationships/hyperlink" Target="https://sisjur.bogotajuridica.gov.co/sisjur/normas/Norma1.jsp?i=132877" TargetMode="External"/><Relationship Id="rId81" Type="http://schemas.openxmlformats.org/officeDocument/2006/relationships/hyperlink" Target="https://www.alcaldiabogota.gov.co/sisjur/normas/Norma1.jsp?dt=S&amp;i=142858" TargetMode="External"/><Relationship Id="rId4" Type="http://schemas.openxmlformats.org/officeDocument/2006/relationships/hyperlink" Target="https://www.alcaldiabogota.gov.co/sisjur/normas/Norma1.jsp?i=33965" TargetMode="External"/><Relationship Id="rId9" Type="http://schemas.openxmlformats.org/officeDocument/2006/relationships/hyperlink" Target="https://www.alcaldiabogota.gov.co/sisjur/normas/Norma1.jsp?i=116137" TargetMode="External"/><Relationship Id="rId13" Type="http://schemas.openxmlformats.org/officeDocument/2006/relationships/hyperlink" Target="https://www.alcaldiabogota.gov.co/sisjur/normas/Norma1.jsp?i=74622&amp;dt=S" TargetMode="External"/><Relationship Id="rId18" Type="http://schemas.openxmlformats.org/officeDocument/2006/relationships/hyperlink" Target="https://www.alcaldiabogota.gov.co/sisjur/normas/Norma1.jsp?i=62512&amp;dt=S" TargetMode="External"/><Relationship Id="rId39" Type="http://schemas.openxmlformats.org/officeDocument/2006/relationships/hyperlink" Target="http://concejodebogota.gov.co/concejo/site/artic/20150825/asocfile/20150825145357/acuerdo_600_15.pdf" TargetMode="External"/><Relationship Id="rId34" Type="http://schemas.openxmlformats.org/officeDocument/2006/relationships/hyperlink" Target="https://sisjur.bogotajuridica.gov.co/sisjur/normas/Norma1.jsp?i=113880" TargetMode="External"/><Relationship Id="rId50" Type="http://schemas.openxmlformats.org/officeDocument/2006/relationships/hyperlink" Target="https://www.minambiente.gov.co/wp-content/uploads/2021/10/resolucion-1326-de-2017.pdf" TargetMode="External"/><Relationship Id="rId55" Type="http://schemas.openxmlformats.org/officeDocument/2006/relationships/hyperlink" Target="https://www.alcaldiabogota.gov.co/sisjur/normas/Norma1.jsp?i=40105&amp;dt=S" TargetMode="External"/><Relationship Id="rId76" Type="http://schemas.openxmlformats.org/officeDocument/2006/relationships/hyperlink" Target="https://www.alcaldiabogota.gov.co/sisjur/normas/Norma1.jsp?i=124461" TargetMode="External"/><Relationship Id="rId7" Type="http://schemas.openxmlformats.org/officeDocument/2006/relationships/hyperlink" Target="https://www.funcionpublica.gov.co/eva/gestornormativo/norma.php?i=272" TargetMode="External"/><Relationship Id="rId71" Type="http://schemas.openxmlformats.org/officeDocument/2006/relationships/hyperlink" Target="https://www.alcaldiabogota.gov.co/sisjur/normas/Norma1.jsp?i=21059&amp;dt=S" TargetMode="External"/><Relationship Id="rId2" Type="http://schemas.openxmlformats.org/officeDocument/2006/relationships/hyperlink" Target="https://www.alcaldiabogota.gov.co/sisjur/normas/Norma1.jsp?i=39180" TargetMode="External"/><Relationship Id="rId29" Type="http://schemas.openxmlformats.org/officeDocument/2006/relationships/hyperlink" Target="https://www.alcaldiabogota.gov.co/sisjur/normas/Norma1.jsp?i=18718" TargetMode="External"/><Relationship Id="rId24" Type="http://schemas.openxmlformats.org/officeDocument/2006/relationships/hyperlink" Target="https://www.alcaldiabogota.gov.co/sisjur/normas/Norma1.jsp?i=29344" TargetMode="External"/><Relationship Id="rId40" Type="http://schemas.openxmlformats.org/officeDocument/2006/relationships/hyperlink" Target="https://www.alcaldiabogota.gov.co/sisjur/normas/Norma1.jsp?i=56074" TargetMode="External"/><Relationship Id="rId45" Type="http://schemas.openxmlformats.org/officeDocument/2006/relationships/hyperlink" Target="https://www.alcaldiabogota.gov.co/sisjur/normas/Norma1.jsp?i=18566" TargetMode="External"/><Relationship Id="rId66" Type="http://schemas.openxmlformats.org/officeDocument/2006/relationships/hyperlink" Target="https://www.alcaldiabogota.gov.co/sisjur/normas/Norma1.jsp?i=37610" TargetMode="External"/><Relationship Id="rId61" Type="http://schemas.openxmlformats.org/officeDocument/2006/relationships/hyperlink" Target="https://www.alcaldiabogota.gov.co/sisjur/normas/Norma1.jsp?i=9846" TargetMode="External"/><Relationship Id="rId82" Type="http://schemas.openxmlformats.org/officeDocument/2006/relationships/hyperlink" Target="https://www.alcaldiabogota.gov.co/sisjur/normas/Norma1.jsp?i=6666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alcaldiabogota.gov.co/sisjur/normas/Norma1.jsp?i=62513" TargetMode="External"/><Relationship Id="rId18" Type="http://schemas.openxmlformats.org/officeDocument/2006/relationships/hyperlink" Target="https://normograma.mintic.gov.co/mintic/docs/resolucion_mintic_3564_2015.htm" TargetMode="External"/><Relationship Id="rId26" Type="http://schemas.openxmlformats.org/officeDocument/2006/relationships/hyperlink" Target="https://normograma.mintic.gov.co/mintic/docs/directiva_presidencia_0002_2019.htm" TargetMode="External"/><Relationship Id="rId39" Type="http://schemas.openxmlformats.org/officeDocument/2006/relationships/hyperlink" Target="http://www.secretariasenado.gov.co/senado/basedoc/ley_1955_2019.html" TargetMode="External"/><Relationship Id="rId21" Type="http://schemas.openxmlformats.org/officeDocument/2006/relationships/hyperlink" Target="https://www.alcaldiabogota.gov.co/sisjur/normas/Norma1.jsp?i=4759" TargetMode="External"/><Relationship Id="rId34" Type="http://schemas.openxmlformats.org/officeDocument/2006/relationships/hyperlink" Target="https://normativa.archivogeneral.gov.co/ley-594-de-2000/" TargetMode="External"/><Relationship Id="rId42" Type="http://schemas.openxmlformats.org/officeDocument/2006/relationships/hyperlink" Target="http://www.secretariasenado.gov.co/senado/basedoc/ley_1704_2014.html" TargetMode="External"/><Relationship Id="rId47" Type="http://schemas.openxmlformats.org/officeDocument/2006/relationships/hyperlink" Target="https://gobiernodigital.mintic.gov.co/692/articles-178658_Estandares_informacion.pdf" TargetMode="External"/><Relationship Id="rId50" Type="http://schemas.openxmlformats.org/officeDocument/2006/relationships/hyperlink" Target="https://www.mincit.gov.co/ministerio/ministerio-en-breve/docs/5854-1.aspx" TargetMode="External"/><Relationship Id="rId55" Type="http://schemas.openxmlformats.org/officeDocument/2006/relationships/hyperlink" Target="https://dapre.presidencia.gov.co/normativa/normativa/DIRECTIVA%20PRESIDENCIAL%2002%20DEL%2024%20DE%20FEBRERO%20DE%202022.pdf" TargetMode="External"/><Relationship Id="rId7" Type="http://schemas.openxmlformats.org/officeDocument/2006/relationships/hyperlink" Target="https://normograma.mintic.gov.co/docs/decreto_0338_2022.htm" TargetMode="External"/><Relationship Id="rId2" Type="http://schemas.openxmlformats.org/officeDocument/2006/relationships/hyperlink" Target="https://normograma.mintic.gov.co/docs/ley_2195_2022.htm" TargetMode="External"/><Relationship Id="rId16" Type="http://schemas.openxmlformats.org/officeDocument/2006/relationships/hyperlink" Target="https://gobiernodigital.mintic.gov.co/692/articles-161263_Resolucion_2893_2020.pdf" TargetMode="External"/><Relationship Id="rId29" Type="http://schemas.openxmlformats.org/officeDocument/2006/relationships/hyperlink" Target="https://colaboracion.dnp.gov.co/CDT/Conpes/Econ%C3%B3micos/3975.pdf" TargetMode="External"/><Relationship Id="rId11" Type="http://schemas.openxmlformats.org/officeDocument/2006/relationships/hyperlink" Target="http://es.presidencia.gov.co/normativa/normativa/Decreto-1081-2015.pdf" TargetMode="External"/><Relationship Id="rId24" Type="http://schemas.openxmlformats.org/officeDocument/2006/relationships/hyperlink" Target="https://www.secretariageneral.gov.co/transparencia/marco-legal/normatividad/acuerdo-559-2014" TargetMode="External"/><Relationship Id="rId32" Type="http://schemas.openxmlformats.org/officeDocument/2006/relationships/hyperlink" Target="https://www.corteconstitucional.gov.co/inicio/Constitucion%20politica%20de%20Colombia%20-%202015.pdf" TargetMode="External"/><Relationship Id="rId37" Type="http://schemas.openxmlformats.org/officeDocument/2006/relationships/hyperlink" Target="http://www.secretariasenado.gov.co/senado/basedoc/ley_1437_2011.html" TargetMode="External"/><Relationship Id="rId40" Type="http://schemas.openxmlformats.org/officeDocument/2006/relationships/hyperlink" Target="https://www.funcionpublica.gov.co/eva/gestornormativo/norma.php?i=86902" TargetMode="External"/><Relationship Id="rId45" Type="http://schemas.openxmlformats.org/officeDocument/2006/relationships/hyperlink" Target="https://normograma.mintic.gov.co/mintic/docs/pdf/resolucion_crc_3067_2011.pdf" TargetMode="External"/><Relationship Id="rId53" Type="http://schemas.openxmlformats.org/officeDocument/2006/relationships/hyperlink" Target="https://www.idep.edu.co/sites/default/files/RES040DE2017.pdf" TargetMode="External"/><Relationship Id="rId58" Type="http://schemas.openxmlformats.org/officeDocument/2006/relationships/hyperlink" Target="https://www.funcionpublica.gov.co/eva/gestornormativo/norma.php?i=118337" TargetMode="External"/><Relationship Id="rId5" Type="http://schemas.openxmlformats.org/officeDocument/2006/relationships/hyperlink" Target="https://www.alcaldiabogota.gov.co/sisjur/normas/Norma1.jsp?i=36913&amp;dt=S" TargetMode="External"/><Relationship Id="rId61" Type="http://schemas.openxmlformats.org/officeDocument/2006/relationships/printerSettings" Target="../printerSettings/printerSettings12.bin"/><Relationship Id="rId19" Type="http://schemas.openxmlformats.org/officeDocument/2006/relationships/hyperlink" Target="https://tic.bogota.gov.co/documentos/Guia-Sitios-Web-para-las-entidades-del-Distrito-Capital" TargetMode="External"/><Relationship Id="rId14" Type="http://schemas.openxmlformats.org/officeDocument/2006/relationships/hyperlink" Target="http://www.suin-juriscol.gov.co/viewDocument.asp?ruta=Decretos/1468897" TargetMode="External"/><Relationship Id="rId22" Type="http://schemas.openxmlformats.org/officeDocument/2006/relationships/hyperlink" Target="https://tic.bogota.gov.co/sites/default/files/marco-legal/Circular015de2017-2-2017-10963.pdf" TargetMode="External"/><Relationship Id="rId27" Type="http://schemas.openxmlformats.org/officeDocument/2006/relationships/hyperlink" Target="https://colaboracion.dnp.gov.co/CDT/Conpes/Econ%C3%B3micos/3072.pdf" TargetMode="External"/><Relationship Id="rId30" Type="http://schemas.openxmlformats.org/officeDocument/2006/relationships/hyperlink" Target="http://www.funcionpublica.gov.co/eva/gestornormativo/norma.php?i=76608" TargetMode="External"/><Relationship Id="rId35" Type="http://schemas.openxmlformats.org/officeDocument/2006/relationships/hyperlink" Target="https://www.funcionpublica.gov.co/eva/gestornormativo/norma.php?i=17004" TargetMode="External"/><Relationship Id="rId43" Type="http://schemas.openxmlformats.org/officeDocument/2006/relationships/hyperlink" Target="https://www.alcaldiabogota.gov.co/sisjur/normas/Norma1.jsp?i=38743&amp;dt=S" TargetMode="External"/><Relationship Id="rId48" Type="http://schemas.openxmlformats.org/officeDocument/2006/relationships/hyperlink" Target="https://www.alcaldiabogota.gov.co/sisjur/normas/Norma1.jsp?i=87123" TargetMode="External"/><Relationship Id="rId56" Type="http://schemas.openxmlformats.org/officeDocument/2006/relationships/hyperlink" Target="https://www.funcionpublica.gov.co/eva/gestornormativo/norma.php?i=53646" TargetMode="External"/><Relationship Id="rId8" Type="http://schemas.openxmlformats.org/officeDocument/2006/relationships/hyperlink" Target="https://www.alcaldiabogota.gov.co/sisjur/normas/Norma1.jsp?i=93213&amp;dt=S" TargetMode="External"/><Relationship Id="rId51" Type="http://schemas.openxmlformats.org/officeDocument/2006/relationships/hyperlink" Target="https://www.alcaldiabogota.gov.co/sisjur/normas/Norma1.jsp?i=33486" TargetMode="External"/><Relationship Id="rId3" Type="http://schemas.openxmlformats.org/officeDocument/2006/relationships/hyperlink" Target="http://sisjur.bogotajuridica.gov.co/sisjur/normas/Norma1.jsp?i=105225" TargetMode="External"/><Relationship Id="rId12" Type="http://schemas.openxmlformats.org/officeDocument/2006/relationships/hyperlink" Target="https://www.alcaldiabogota.gov.co/sisjur/normas/Norma1.jsp?i=60556" TargetMode="External"/><Relationship Id="rId17" Type="http://schemas.openxmlformats.org/officeDocument/2006/relationships/hyperlink" Target="https://gobiernodigital.mintic.gov.co/692/articles-176070_recurso_1.pdf" TargetMode="External"/><Relationship Id="rId25" Type="http://schemas.openxmlformats.org/officeDocument/2006/relationships/hyperlink" Target="http://archivobogota.secretariageneral.gov.co/sites/default/files/documentacion-archivo/0_Gu%C3%ADa%20Documento%20Electr%C3%B3nico%202020.pdf" TargetMode="External"/><Relationship Id="rId33" Type="http://schemas.openxmlformats.org/officeDocument/2006/relationships/hyperlink" Target="https://www.funcionpublica.gov.co/eva/gestornormativo/norma.php?i=4276" TargetMode="External"/><Relationship Id="rId38" Type="http://schemas.openxmlformats.org/officeDocument/2006/relationships/hyperlink" Target="http://www.secretariasenado.gov.co/senado/basedoc/ley_1564_2012.html" TargetMode="External"/><Relationship Id="rId46" Type="http://schemas.openxmlformats.org/officeDocument/2006/relationships/hyperlink" Target="https://www.crcom.gov.co/sites/default/files/normatividad/00003502.pdf" TargetMode="External"/><Relationship Id="rId59" Type="http://schemas.openxmlformats.org/officeDocument/2006/relationships/hyperlink" Target="https://gobiernodigital.mintic.gov.co/692/articles-162625_recurso_2.pdf" TargetMode="External"/><Relationship Id="rId20" Type="http://schemas.openxmlformats.org/officeDocument/2006/relationships/hyperlink" Target="https://www.alcaldiabogota.gov.co/sisjur/normas/Norma1.jsp?i=65545" TargetMode="External"/><Relationship Id="rId41" Type="http://schemas.openxmlformats.org/officeDocument/2006/relationships/hyperlink" Target="https://www.alcaldiabogota.gov.co/sisjur/normas/Norma1.jsp?i=120303" TargetMode="External"/><Relationship Id="rId54" Type="http://schemas.openxmlformats.org/officeDocument/2006/relationships/hyperlink" Target="https://archivobogota.secretariageneral.gov.co/sites/default/files/documentacion-archivo/04_Sistema_Gesti%C3%B3n_Documento_Electronico_Archivo_SGDEA_RTF_1.0.pdf" TargetMode="External"/><Relationship Id="rId62" Type="http://schemas.openxmlformats.org/officeDocument/2006/relationships/drawing" Target="../drawings/drawing11.xml"/><Relationship Id="rId1" Type="http://schemas.openxmlformats.org/officeDocument/2006/relationships/hyperlink" Target="http://sisjur.bogotajuridica.gov.co/sisjur/normas/Norma1.jsp?i=105225" TargetMode="External"/><Relationship Id="rId6" Type="http://schemas.openxmlformats.org/officeDocument/2006/relationships/hyperlink" Target="http://www.bogotajuridica.gov.co/sisjur/normas/Norma1.jsp?i=34488" TargetMode="External"/><Relationship Id="rId15" Type="http://schemas.openxmlformats.org/officeDocument/2006/relationships/hyperlink" Target="https://tic.bogota.gov.co/sites/default/files/documentos/Decreto%20680%20de%202001.pdf" TargetMode="External"/><Relationship Id="rId23" Type="http://schemas.openxmlformats.org/officeDocument/2006/relationships/hyperlink" Target="https://tic.bogota.gov.co/sites/default/files/marco-legal/2-2018-9004_1-circular-23-2018.pdf" TargetMode="External"/><Relationship Id="rId28" Type="http://schemas.openxmlformats.org/officeDocument/2006/relationships/hyperlink" Target="https://tic.bogota.gov.co/sites/default/files/marco-legal/CONPES%203701%20DE%202011.pdf" TargetMode="External"/><Relationship Id="rId36" Type="http://schemas.openxmlformats.org/officeDocument/2006/relationships/hyperlink" Target="http://www.secretariasenado.gov.co/senado/basedoc/ley_1341_2009.html" TargetMode="External"/><Relationship Id="rId49" Type="http://schemas.openxmlformats.org/officeDocument/2006/relationships/hyperlink" Target="https://www.minjusticia.gov.co/programas-co/control-para-el-manejo-sustancias-quimicas/Documents/normatividad/Resoluci%C3%B3n%200002%20de%2028%20de%20marzo%202018.pdf" TargetMode="External"/><Relationship Id="rId57" Type="http://schemas.openxmlformats.org/officeDocument/2006/relationships/hyperlink" Target="https://www.funcionpublica.gov.co/eva/gestornormativo/norma.php?i=53646" TargetMode="External"/><Relationship Id="rId10" Type="http://schemas.openxmlformats.org/officeDocument/2006/relationships/hyperlink" Target="https://www.alcaldiabogota.gov.co/sisjur/normas/Norma1.jsp?i=78955" TargetMode="External"/><Relationship Id="rId31" Type="http://schemas.openxmlformats.org/officeDocument/2006/relationships/hyperlink" Target="https://www.funcionpublica.gov.co/eva/gestornormativo/norma.php?i=171926" TargetMode="External"/><Relationship Id="rId44" Type="http://schemas.openxmlformats.org/officeDocument/2006/relationships/hyperlink" Target="https://www.crcom.gov.co/sites/default/files/normatividad/00003066.pdf" TargetMode="External"/><Relationship Id="rId52" Type="http://schemas.openxmlformats.org/officeDocument/2006/relationships/hyperlink" Target="https://www.educacionbogota.edu.co/portal_institucional/sites/default/files/2019-03/Resoluci%C3%B3n%20Distrital%20003%20de%202017.pdf" TargetMode="External"/><Relationship Id="rId60" Type="http://schemas.openxmlformats.org/officeDocument/2006/relationships/hyperlink" Target="https://colaboracion.dnp.gov.co/cdt/Conpes/Econ&#243;micos/3995.pdf" TargetMode="External"/><Relationship Id="rId4" Type="http://schemas.openxmlformats.org/officeDocument/2006/relationships/hyperlink" Target="https://www.alcaldiabogota.gov.co/sisjur/normas/Norma1.jsp?i=56882" TargetMode="External"/><Relationship Id="rId9" Type="http://schemas.openxmlformats.org/officeDocument/2006/relationships/hyperlink" Target="https://www.alcaldiabogota.gov.co/sisjur/normas/Norma1.jsp?i=34492"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alcaldiabogota.gov.co/sisjur/normas/Norma1.jsp?i=70993" TargetMode="External"/><Relationship Id="rId21" Type="http://schemas.openxmlformats.org/officeDocument/2006/relationships/hyperlink" Target="http://www.alcaldiabogota.gov.co/sisjur/normas/Norma1.jsp?i=41355" TargetMode="External"/><Relationship Id="rId42" Type="http://schemas.openxmlformats.org/officeDocument/2006/relationships/hyperlink" Target="https://www.alcaldiabogota.gov.co/sisjur/normas/Norma1.jsp?i=45322" TargetMode="External"/><Relationship Id="rId63" Type="http://schemas.openxmlformats.org/officeDocument/2006/relationships/hyperlink" Target="https://www.alcaldiabogota.gov.co/sisjur/normas/Norma1.jsp?i=67905&amp;dt=S" TargetMode="External"/><Relationship Id="rId84" Type="http://schemas.openxmlformats.org/officeDocument/2006/relationships/hyperlink" Target="https://www.alcaldiabogota.gov.co/sisjur/normas/Norma1.jsp?i=2402" TargetMode="External"/><Relationship Id="rId138" Type="http://schemas.openxmlformats.org/officeDocument/2006/relationships/hyperlink" Target="https://www.icbf.gov.co/cargues/avance/docs/resolucion_minsalud_r4225_92.htm" TargetMode="External"/><Relationship Id="rId159" Type="http://schemas.openxmlformats.org/officeDocument/2006/relationships/hyperlink" Target="https://www.serviciocivil.gov.co/portal/transparencia/marco-legal/lineamientos/circular-externa-038" TargetMode="External"/><Relationship Id="rId170" Type="http://schemas.openxmlformats.org/officeDocument/2006/relationships/hyperlink" Target="https://www.alcaldiabogota.gov.co/sisjur/normas/Norma1.jsp?i=8794" TargetMode="External"/><Relationship Id="rId191" Type="http://schemas.openxmlformats.org/officeDocument/2006/relationships/hyperlink" Target="https://serviciocivil.gov.co/transparencia/marco-legal/lineamientos/circular-externa-15-0" TargetMode="External"/><Relationship Id="rId107" Type="http://schemas.openxmlformats.org/officeDocument/2006/relationships/hyperlink" Target="https://www.alcaldiabogota.gov.co/sisjur/normas/Norma1.jsp?i=85641" TargetMode="External"/><Relationship Id="rId11" Type="http://schemas.openxmlformats.org/officeDocument/2006/relationships/hyperlink" Target="https://www.bogotajuridica.gov.co/sisjur/normas/Norma1.jsp?i=85638" TargetMode="External"/><Relationship Id="rId32" Type="http://schemas.openxmlformats.org/officeDocument/2006/relationships/hyperlink" Target="https://www.alcaldiabogota.gov.co/sisjur/normas/Norma1.jsp?i=16752" TargetMode="External"/><Relationship Id="rId53" Type="http://schemas.openxmlformats.org/officeDocument/2006/relationships/hyperlink" Target="https://dapre.presidencia.gov.co/normativa/normativa/DECRETO%20417%20DEL%2017%20DE%20MARZO%20DE%202020.pdf" TargetMode="External"/><Relationship Id="rId74" Type="http://schemas.openxmlformats.org/officeDocument/2006/relationships/hyperlink" Target="http://www.suin-juriscol.gov.co/viewDocument.asp?ruta=Decretos/1183842" TargetMode="External"/><Relationship Id="rId128" Type="http://schemas.openxmlformats.org/officeDocument/2006/relationships/hyperlink" Target="https://www.alcaldiabogota.gov.co/sisjur/normas/Norma1.jsp?i=30565" TargetMode="External"/><Relationship Id="rId149" Type="http://schemas.openxmlformats.org/officeDocument/2006/relationships/hyperlink" Target="https://www.mintrabajo.gov.co/documents/20147/60876961/circular+0071.pdf/f7f84d25-fcb2-e957-d9ce-cb4c87e84be3?t=1606771091887" TargetMode="External"/><Relationship Id="rId5" Type="http://schemas.openxmlformats.org/officeDocument/2006/relationships/hyperlink" Target="https://www.alcaldiabogota.gov.co/sisjur/normas/Norma1.jsp?i=152918" TargetMode="External"/><Relationship Id="rId95" Type="http://schemas.openxmlformats.org/officeDocument/2006/relationships/hyperlink" Target="http://www.bogotajuridica.gov.co/sisjur/normas/Norma1.jsp?i=8550" TargetMode="External"/><Relationship Id="rId160" Type="http://schemas.openxmlformats.org/officeDocument/2006/relationships/hyperlink" Target="https://www.cnsc.gov.co/index.php/normatividad/circulares/category/240-circulares-vigentes" TargetMode="External"/><Relationship Id="rId181" Type="http://schemas.openxmlformats.org/officeDocument/2006/relationships/hyperlink" Target="https://www.funcionpublica.gov.co/eva/gestornormativo/norma.php?i=1166" TargetMode="External"/><Relationship Id="rId22" Type="http://schemas.openxmlformats.org/officeDocument/2006/relationships/hyperlink" Target="http://www.secretariasenado.gov.co/senado/basedoc/ley_1438_2011.html" TargetMode="External"/><Relationship Id="rId43" Type="http://schemas.openxmlformats.org/officeDocument/2006/relationships/hyperlink" Target="https://www.alcaldiabogota.gov.co/sisjurMantenimiento/normas/Norma1.jsp?i=33104" TargetMode="External"/><Relationship Id="rId64" Type="http://schemas.openxmlformats.org/officeDocument/2006/relationships/hyperlink" Target="https://www.alcaldiabogota.gov.co/sisjur/normas/Norma1.jsp?i=65994" TargetMode="External"/><Relationship Id="rId118" Type="http://schemas.openxmlformats.org/officeDocument/2006/relationships/hyperlink" Target="https://www.alcaldiabogota.gov.co/sisjur/normas/Norma1.jsp?i=70919" TargetMode="External"/><Relationship Id="rId139" Type="http://schemas.openxmlformats.org/officeDocument/2006/relationships/hyperlink" Target="https://www.alcaldiabogota.gov.co/sisjur/normas/Norma1.jsp?i=57841" TargetMode="External"/><Relationship Id="rId85" Type="http://schemas.openxmlformats.org/officeDocument/2006/relationships/hyperlink" Target="http://www.suin-juriscol.gov.co/clp/contenidos.dll/Decretos/1475751?fn=document-frame.htm$f=templates$3.0" TargetMode="External"/><Relationship Id="rId150" Type="http://schemas.openxmlformats.org/officeDocument/2006/relationships/hyperlink" Target="https://www.mintrabajo.gov.co/documents/20147/0/Circular+0064.PDF/a3370954-2e5c-72fd-0801-f359a91ba67c?t=1602107574701" TargetMode="External"/><Relationship Id="rId171" Type="http://schemas.openxmlformats.org/officeDocument/2006/relationships/hyperlink" Target="https://www.alcaldiabogota.gov.co/sisjur/normas/Norma1.jsp?i=117162&amp;dt=S" TargetMode="External"/><Relationship Id="rId192" Type="http://schemas.openxmlformats.org/officeDocument/2006/relationships/hyperlink" Target="https://www.alcaldiabogota.gov.co/sisjur/normas/Norma1.jsp?i=152666" TargetMode="External"/><Relationship Id="rId12" Type="http://schemas.openxmlformats.org/officeDocument/2006/relationships/hyperlink" Target="https://secretariageneral.gov.co/transparencia/normatividad/normatividad/ley-1902-2018" TargetMode="External"/><Relationship Id="rId33" Type="http://schemas.openxmlformats.org/officeDocument/2006/relationships/hyperlink" Target="http://www.secretariasenado.gov.co/senado/basedoc/ley_0378_1997.html" TargetMode="External"/><Relationship Id="rId108" Type="http://schemas.openxmlformats.org/officeDocument/2006/relationships/hyperlink" Target="https://www.alcaldiabogota.gov.co/sisjur/normas/Norma1.jsp?i=82666" TargetMode="External"/><Relationship Id="rId129" Type="http://schemas.openxmlformats.org/officeDocument/2006/relationships/hyperlink" Target="https://www.icbf.gov.co/cargues/avance/docs/resolucion_minproteccion_2844_2007.htm" TargetMode="External"/><Relationship Id="rId54" Type="http://schemas.openxmlformats.org/officeDocument/2006/relationships/hyperlink" Target="http://www.bogotajuridica.gov.co/sisjur/normas/Norma1.jsp?i=88774" TargetMode="External"/><Relationship Id="rId75" Type="http://schemas.openxmlformats.org/officeDocument/2006/relationships/hyperlink" Target="https://www.alcaldiabogota.gov.co/sisjur/normas/Norma1.jsp?i=49366" TargetMode="External"/><Relationship Id="rId96" Type="http://schemas.openxmlformats.org/officeDocument/2006/relationships/hyperlink" Target="https://www.redjurista.com/Documents/acuerdo_9_de_1999.aspx" TargetMode="External"/><Relationship Id="rId140" Type="http://schemas.openxmlformats.org/officeDocument/2006/relationships/hyperlink" Target="https://www.alcaldiabogota.gov.co/sisjur/normas/Norma1.jsp?i=5411" TargetMode="External"/><Relationship Id="rId161" Type="http://schemas.openxmlformats.org/officeDocument/2006/relationships/hyperlink" Target="https://www.cnsc.gov.co/index.php/normatividad/circulares/category/240-circulares-vigentes" TargetMode="External"/><Relationship Id="rId182" Type="http://schemas.openxmlformats.org/officeDocument/2006/relationships/hyperlink" Target="https://www.funcionpublica.gov.co/eva/gestornormativo/norma.php?i=188266" TargetMode="External"/><Relationship Id="rId6" Type="http://schemas.openxmlformats.org/officeDocument/2006/relationships/hyperlink" Target="https://www.alcaldiabogota.gov.co/sisjur/normas/Norma1.jsp?i=115687" TargetMode="External"/><Relationship Id="rId23" Type="http://schemas.openxmlformats.org/officeDocument/2006/relationships/hyperlink" Target="https://www.alcaldiabogota.gov.co/sisjur/normas/Norma1.jsp?i=36878" TargetMode="External"/><Relationship Id="rId119" Type="http://schemas.openxmlformats.org/officeDocument/2006/relationships/hyperlink" Target="https://www.alcaldiabogota.gov.co/sisjur/normas/Norma1.jsp?dt=S&amp;i=80437" TargetMode="External"/><Relationship Id="rId44" Type="http://schemas.openxmlformats.org/officeDocument/2006/relationships/hyperlink" Target="https://www.alcaldiabogota.gov.co/sisjurMantenimiento/normas/Norma1.jsp?i=33104" TargetMode="External"/><Relationship Id="rId65" Type="http://schemas.openxmlformats.org/officeDocument/2006/relationships/hyperlink" Target="https://www.alcaldiabogota.gov.co/sisjur/normas/Norma1.jsp?i=62518" TargetMode="External"/><Relationship Id="rId86" Type="http://schemas.openxmlformats.org/officeDocument/2006/relationships/hyperlink" Target="https://www.alcaldiabogota.gov.co/sisjur/normas/Norma1.jsp?i=2629" TargetMode="External"/><Relationship Id="rId130" Type="http://schemas.openxmlformats.org/officeDocument/2006/relationships/hyperlink" Target="https://www.alcaldiabogota.gov.co/sisjur/normas/Norma1.jsp?i=25815" TargetMode="External"/><Relationship Id="rId151" Type="http://schemas.openxmlformats.org/officeDocument/2006/relationships/hyperlink" Target="https://www.mintrabajo.gov.co/documents/20147/60876961/Circular+0047.PDF/eec34933-a185-b352-46b2-3dcc2eab9446?t=1592603709555" TargetMode="External"/><Relationship Id="rId172" Type="http://schemas.openxmlformats.org/officeDocument/2006/relationships/hyperlink" Target="https://www.alcaldiabogota.gov.co/sisjur/normas/Norma1.jsp?i=121508" TargetMode="External"/><Relationship Id="rId193" Type="http://schemas.openxmlformats.org/officeDocument/2006/relationships/hyperlink" Target="https://serviciocivil.gov.co/sites/default/files/comunicaciones/Circular-001-2023.pdf" TargetMode="External"/><Relationship Id="rId13" Type="http://schemas.openxmlformats.org/officeDocument/2006/relationships/hyperlink" Target="http://www.bogotajuridica.gov.co/sisjur/normas/Norma1.jsp?i=70135" TargetMode="External"/><Relationship Id="rId109" Type="http://schemas.openxmlformats.org/officeDocument/2006/relationships/hyperlink" Target="https://www.minsalud.gov.co/sites/rid/Lists/BibliotecaDigital/RIDE/DE/DIJ/resolucion-089-de-2019.pdf" TargetMode="External"/><Relationship Id="rId34" Type="http://schemas.openxmlformats.org/officeDocument/2006/relationships/hyperlink" Target="http://www.secretariasenado.gov.co/senado/basedoc/ley_0378_1997.html" TargetMode="External"/><Relationship Id="rId55" Type="http://schemas.openxmlformats.org/officeDocument/2006/relationships/hyperlink" Target="https://www.bogotajuridica.gov.co/sisjur/normas/Norma1.jsp?i=86954" TargetMode="External"/><Relationship Id="rId76" Type="http://schemas.openxmlformats.org/officeDocument/2006/relationships/hyperlink" Target="http://www.suin-juriscol.gov.co/viewDocument.asp?ruta=Decretos/1429045" TargetMode="External"/><Relationship Id="rId97" Type="http://schemas.openxmlformats.org/officeDocument/2006/relationships/hyperlink" Target="https://www.alcaldiabogota.gov.co/sisjur/normas/Norma1.jsp?i=1992&amp;dt=S" TargetMode="External"/><Relationship Id="rId120" Type="http://schemas.openxmlformats.org/officeDocument/2006/relationships/hyperlink" Target="https://www.nuevaeps.com.co/sites/default/files/inline-files/resolucion-2266-de-1998_9.pdf" TargetMode="External"/><Relationship Id="rId141" Type="http://schemas.openxmlformats.org/officeDocument/2006/relationships/hyperlink" Target="https://www.alcaldiabogota.gov.co/sisjur/normas/Norma1.jsp?i=53565" TargetMode="External"/><Relationship Id="rId7" Type="http://schemas.openxmlformats.org/officeDocument/2006/relationships/hyperlink" Target="https://www.alcaldiabogota.gov.co/sisjur/normas/Norma1.jsp?i=115619" TargetMode="External"/><Relationship Id="rId71" Type="http://schemas.openxmlformats.org/officeDocument/2006/relationships/hyperlink" Target="https://www.alcaldiabogota.gov.co/sisjur/normas/Norma1.jsp?i=55853" TargetMode="External"/><Relationship Id="rId92" Type="http://schemas.openxmlformats.org/officeDocument/2006/relationships/hyperlink" Target="https://www.bogotajuridica.gov.co/sisjur/normas/Norma1.jsp?i=82858" TargetMode="External"/><Relationship Id="rId162" Type="http://schemas.openxmlformats.org/officeDocument/2006/relationships/hyperlink" Target="https://www.cnsc.gov.co/index.php/informacion-y-capacitaciones/comunicaciones-cnsc/cnsc-al-dia/2593-circular-20191000000127-por-la-cual-se-imparten-instrucciones-sobre-el-tramite-de-reclamaciones-laborales-de-competencia-de-la-comision-de-personal-y-de-la-comision-nacional-del-servicio-civil" TargetMode="External"/><Relationship Id="rId183" Type="http://schemas.openxmlformats.org/officeDocument/2006/relationships/hyperlink" Target="https://www.funcionpublica.gov.co/eva/gestornormativo/norma.php?i=5367" TargetMode="External"/><Relationship Id="rId2" Type="http://schemas.openxmlformats.org/officeDocument/2006/relationships/hyperlink" Target="https://www.alcaldiabogota.gov.co/sisjur/normas/Norma1.jsp?i=127124" TargetMode="External"/><Relationship Id="rId29" Type="http://schemas.openxmlformats.org/officeDocument/2006/relationships/hyperlink" Target="https://www.alcaldiabogota.gov.co/sisjur/normas/Norma1.jsp?i=18843" TargetMode="External"/><Relationship Id="rId24" Type="http://schemas.openxmlformats.org/officeDocument/2006/relationships/hyperlink" Target="http://www.secretariasenado.gov.co/senado/basedoc/ley_1257_2008.html" TargetMode="External"/><Relationship Id="rId40" Type="http://schemas.openxmlformats.org/officeDocument/2006/relationships/hyperlink" Target="http://www.suin-juriscol.gov.co/viewDocument.asp?ruta=Leyes/1583391" TargetMode="External"/><Relationship Id="rId45" Type="http://schemas.openxmlformats.org/officeDocument/2006/relationships/hyperlink" Target="https://www.alcaldiabogota.gov.co/sisjur/normas/Norma1.jsp?i=122939" TargetMode="External"/><Relationship Id="rId66" Type="http://schemas.openxmlformats.org/officeDocument/2006/relationships/hyperlink" Target="http://www.suin-juriscol.gov.co/viewDocument.asp?ruta=Decretos/30019522" TargetMode="External"/><Relationship Id="rId87" Type="http://schemas.openxmlformats.org/officeDocument/2006/relationships/hyperlink" Target="https://www.alcaldiabogota.gov.co/sisjur/normas/Norma1.jsp?i=6966" TargetMode="External"/><Relationship Id="rId110" Type="http://schemas.openxmlformats.org/officeDocument/2006/relationships/hyperlink" Target="https://www.minsalud.gov.co/Normatividad_Nuevo/Resoluci%C3%B3n%20No.%204886%20de%202018.pdf" TargetMode="External"/><Relationship Id="rId115" Type="http://schemas.openxmlformats.org/officeDocument/2006/relationships/hyperlink" Target="http://www.idep.edu.co/sites/default/files/RESOLUCION_029_DE_2018.pdf" TargetMode="External"/><Relationship Id="rId131" Type="http://schemas.openxmlformats.org/officeDocument/2006/relationships/hyperlink" Target="https://www.alcaldiabogota.gov.co/sisjur/normas/Norma1.jsp?i=53497" TargetMode="External"/><Relationship Id="rId136" Type="http://schemas.openxmlformats.org/officeDocument/2006/relationships/hyperlink" Target="https://www.nuevaeps.com.co/sites/default/files/inline-files/resolucion-2266-de-1998_9.pdf" TargetMode="External"/><Relationship Id="rId157" Type="http://schemas.openxmlformats.org/officeDocument/2006/relationships/hyperlink" Target="https://www.mintrabajo.gov.co/documents/20147/0/Circular+0017.pdf/05096a91-e470-e980-2ad9-775e8419d6b1?t=1582647828087" TargetMode="External"/><Relationship Id="rId178" Type="http://schemas.openxmlformats.org/officeDocument/2006/relationships/hyperlink" Target="https://www.alcaldiabogota.gov.co/sisjur/normas/Norma1.jsp?i=136097" TargetMode="External"/><Relationship Id="rId61" Type="http://schemas.openxmlformats.org/officeDocument/2006/relationships/hyperlink" Target="https://www.funcionpublica.gov.co/eva/gestornormativo/norma.php?i=79754" TargetMode="External"/><Relationship Id="rId82" Type="http://schemas.openxmlformats.org/officeDocument/2006/relationships/hyperlink" Target="https://www.funcionpublica.gov.co/eva/gestornormativo/norma.php?i=6229" TargetMode="External"/><Relationship Id="rId152" Type="http://schemas.openxmlformats.org/officeDocument/2006/relationships/hyperlink" Target="https://www.mintrabajo.gov.co/documents/20147/60876961/Circular+0041-2020.PDF/98d19065-352d-33d2-978e-9e9069374144?t=1591222484807" TargetMode="External"/><Relationship Id="rId173" Type="http://schemas.openxmlformats.org/officeDocument/2006/relationships/hyperlink" Target="https://www.alcaldiabogota.gov.co/sisjur/normas/Norma1.jsp?i=114017" TargetMode="External"/><Relationship Id="rId194" Type="http://schemas.openxmlformats.org/officeDocument/2006/relationships/hyperlink" Target="https://www.alcaldiabogota.gov.co/sisjur/normas/Norma1.jsp?i=139141" TargetMode="External"/><Relationship Id="rId199" Type="http://schemas.openxmlformats.org/officeDocument/2006/relationships/drawing" Target="../drawings/drawing12.xml"/><Relationship Id="rId19" Type="http://schemas.openxmlformats.org/officeDocument/2006/relationships/hyperlink" Target="http://www.secretariasenado.gov.co/senado/basedoc/ley_1527_2012.html" TargetMode="External"/><Relationship Id="rId14" Type="http://schemas.openxmlformats.org/officeDocument/2006/relationships/hyperlink" Target="http://www.bogotajuridica.gov.co/sisjur/normas/Norma1.jsp?i=67857" TargetMode="External"/><Relationship Id="rId30" Type="http://schemas.openxmlformats.org/officeDocument/2006/relationships/hyperlink" Target="http://www.secretariasenado.gov.co/senado/basedoc/ley_0909_2004.html" TargetMode="External"/><Relationship Id="rId35" Type="http://schemas.openxmlformats.org/officeDocument/2006/relationships/hyperlink" Target="http://suin.gov.co/viewDocument.asp?id=1794245" TargetMode="External"/><Relationship Id="rId56" Type="http://schemas.openxmlformats.org/officeDocument/2006/relationships/hyperlink" Target="http://es.presidencia.gov.co/normativa/normativa/DECRETO%201496%20DEL%2006%20DE%20AGOSTO%20DE%202018.pdf" TargetMode="External"/><Relationship Id="rId77" Type="http://schemas.openxmlformats.org/officeDocument/2006/relationships/hyperlink" Target="https://www.alcaldiabogota.gov.co/sisjur/normas/Norma1.jsp?i=22478" TargetMode="External"/><Relationship Id="rId100" Type="http://schemas.openxmlformats.org/officeDocument/2006/relationships/hyperlink" Target="http://www.idep.edu.co/?q=content/resoluciones" TargetMode="External"/><Relationship Id="rId105" Type="http://schemas.openxmlformats.org/officeDocument/2006/relationships/hyperlink" Target="http://www.idep.edu.co/sites/default/files/RESOLUCION%20052%20DE%202020.pdf" TargetMode="External"/><Relationship Id="rId126" Type="http://schemas.openxmlformats.org/officeDocument/2006/relationships/hyperlink" Target="https://www.alcaldiabogota.gov.co/sisjur/normas/Norma1.jsp?i=36469" TargetMode="External"/><Relationship Id="rId147" Type="http://schemas.openxmlformats.org/officeDocument/2006/relationships/hyperlink" Target="https://www.serviciocivil.gov.co/portal/sites/default/files/marco-legal/2-2021-793_1%20%20CIRCULAR%201%202021.pdf" TargetMode="External"/><Relationship Id="rId168" Type="http://schemas.openxmlformats.org/officeDocument/2006/relationships/hyperlink" Target="https://www.cancilleria.gov.co/sites/default/files/Normograma/docs/circular_minproteccion_0038_2010.htm" TargetMode="External"/><Relationship Id="rId8" Type="http://schemas.openxmlformats.org/officeDocument/2006/relationships/hyperlink" Target="https://sisjur.bogotajuridica.gov.co/sisjur/normas/Norma1.jsp?i=115620" TargetMode="External"/><Relationship Id="rId51" Type="http://schemas.openxmlformats.org/officeDocument/2006/relationships/hyperlink" Target="https://dapre.presidencia.gov.co/normativa/normativa/Decreto-491-28-marzo-2020.pdf" TargetMode="External"/><Relationship Id="rId72" Type="http://schemas.openxmlformats.org/officeDocument/2006/relationships/hyperlink" Target="http://www.funcionpublica.gov.co/eva/gestornormativo/norma.php?i=52627" TargetMode="External"/><Relationship Id="rId93" Type="http://schemas.openxmlformats.org/officeDocument/2006/relationships/hyperlink" Target="http://www.bogotajuridica.gov.co/sisjur/normas/Norma1.jsp?i=32779" TargetMode="External"/><Relationship Id="rId98" Type="http://schemas.openxmlformats.org/officeDocument/2006/relationships/hyperlink" Target="http://www.idep.edu.co/?q=content/resoluciones" TargetMode="External"/><Relationship Id="rId121" Type="http://schemas.openxmlformats.org/officeDocument/2006/relationships/hyperlink" Target="https://www.nuevaeps.com.co/sites/default/files/inline-files/resolucion-2266-de-1998_9.pdf" TargetMode="External"/><Relationship Id="rId142" Type="http://schemas.openxmlformats.org/officeDocument/2006/relationships/hyperlink" Target="https://www.alcaldiabogota.gov.co/sisjur/normas/Norma1.jsp?i=122701" TargetMode="External"/><Relationship Id="rId163" Type="http://schemas.openxmlformats.org/officeDocument/2006/relationships/hyperlink" Target="https://www.funcionpublica.gov.co/eva/gestornormativo/norma.php?i=98371" TargetMode="External"/><Relationship Id="rId184" Type="http://schemas.openxmlformats.org/officeDocument/2006/relationships/hyperlink" Target="https://www.funcionpublica.gov.co/eva/gestornormativo/norma.php?i=5520" TargetMode="External"/><Relationship Id="rId189" Type="http://schemas.openxmlformats.org/officeDocument/2006/relationships/hyperlink" Target="https://www.alcaldiabogota.gov.co/sisjur/normas/Norma1.jsp?i=89494" TargetMode="External"/><Relationship Id="rId3" Type="http://schemas.openxmlformats.org/officeDocument/2006/relationships/hyperlink" Target="https://www.alcaldiabogota.gov.co/sisjur/normas/Norma1.jsp?i=94834" TargetMode="External"/><Relationship Id="rId25" Type="http://schemas.openxmlformats.org/officeDocument/2006/relationships/hyperlink" Target="https://www.bogotajuridica.gov.co/sisjur/normas/Norma1.jsp?i=31431" TargetMode="External"/><Relationship Id="rId46" Type="http://schemas.openxmlformats.org/officeDocument/2006/relationships/hyperlink" Target="https://www.alcaldiabogota.gov.co/sisjur/normas/Norma1.jsp?i=122957" TargetMode="External"/><Relationship Id="rId67" Type="http://schemas.openxmlformats.org/officeDocument/2006/relationships/hyperlink" Target="https://www.alcaldiabogota.gov.co/sisjur/normas/Norma1.jsp?i=60645" TargetMode="External"/><Relationship Id="rId116" Type="http://schemas.openxmlformats.org/officeDocument/2006/relationships/hyperlink" Target="http://www.idep.edu.co/sites/default/files/RESOLUCION_025_DE_2018.pdf" TargetMode="External"/><Relationship Id="rId137" Type="http://schemas.openxmlformats.org/officeDocument/2006/relationships/hyperlink" Target="https://www.mincit.gov.co/ministerio/normograma-sig/procesos-de-apoyo/gestion-documental/subsistemas/subsistema-de-seguridad-y-salud-en-el-trabajo/resoluciones/resolucion-4050-de-1994.aspx" TargetMode="External"/><Relationship Id="rId158" Type="http://schemas.openxmlformats.org/officeDocument/2006/relationships/hyperlink" Target="https://www.serviciocivil.gov.co/portal/sites/default/files/marco-legal/2020_EE_1170.pdf" TargetMode="External"/><Relationship Id="rId20" Type="http://schemas.openxmlformats.org/officeDocument/2006/relationships/hyperlink" Target="http://www.alcaldiabogota.gov.co/sisjur/normas/Norma1.jsp?i=47141" TargetMode="External"/><Relationship Id="rId41" Type="http://schemas.openxmlformats.org/officeDocument/2006/relationships/hyperlink" Target="http://www.suin-juriscol.gov.co/viewDocument.asp?ruta=Leyes/1582563" TargetMode="External"/><Relationship Id="rId62" Type="http://schemas.openxmlformats.org/officeDocument/2006/relationships/hyperlink" Target="http://www.bogotajuridica.gov.co/sisjur/normas/Norma1.jsp?i=68824" TargetMode="External"/><Relationship Id="rId83" Type="http://schemas.openxmlformats.org/officeDocument/2006/relationships/hyperlink" Target="https://www.alcaldiabogota.gov.co/sisjur/normas/Norma1.jsp?i=2386" TargetMode="External"/><Relationship Id="rId88" Type="http://schemas.openxmlformats.org/officeDocument/2006/relationships/hyperlink" Target="https://www.funcionpublica.gov.co/eva/gestornormativo/norma.php?i=6779" TargetMode="External"/><Relationship Id="rId111" Type="http://schemas.openxmlformats.org/officeDocument/2006/relationships/hyperlink" Target="https://www.funcionpublica.gov.co/documents/418537/616038/RESOLUCI%C3%93N+DE+COMPETENCIAS+FUNCIONALES.pdf/c13f04b8-02e0-908a-b831-ef15f80da4ab" TargetMode="External"/><Relationship Id="rId132" Type="http://schemas.openxmlformats.org/officeDocument/2006/relationships/hyperlink" Target="https://www.alcaldiabogota.gov.co/sisjur/normas/Norma1.jsp?i=31885&amp;dt=S" TargetMode="External"/><Relationship Id="rId153" Type="http://schemas.openxmlformats.org/officeDocument/2006/relationships/hyperlink" Target="https://www.alcaldiabogota.gov.co/sisjur/normas/Norma1.jsp?i=94384" TargetMode="External"/><Relationship Id="rId174" Type="http://schemas.openxmlformats.org/officeDocument/2006/relationships/hyperlink" Target="http://sisjur.bogotajuridica.gov.co/sisjur/normas/Norma1.jsp?i=89962" TargetMode="External"/><Relationship Id="rId179" Type="http://schemas.openxmlformats.org/officeDocument/2006/relationships/hyperlink" Target="https://www.funcionpublica.gov.co/eva/gestornormativo/norma.php?i=90685" TargetMode="External"/><Relationship Id="rId195" Type="http://schemas.openxmlformats.org/officeDocument/2006/relationships/hyperlink" Target="https://serviciocivil.gov.co/sites/default/files/2023-05/Circular%20Conjunta%20005%20de%202023.pdf" TargetMode="External"/><Relationship Id="rId190" Type="http://schemas.openxmlformats.org/officeDocument/2006/relationships/hyperlink" Target="https://2019.serviciocivil.gov.co/transparencia/marco-legal/normatividad/directiva-001-de-2021" TargetMode="External"/><Relationship Id="rId15" Type="http://schemas.openxmlformats.org/officeDocument/2006/relationships/hyperlink" Target="https://www.funcionpublica.gov.co/eva/gestornormativo/norma.php?i=78874" TargetMode="External"/><Relationship Id="rId36" Type="http://schemas.openxmlformats.org/officeDocument/2006/relationships/hyperlink" Target="http://www.secretariasenado.gov.co/senado/basedoc/ley_0322_1996.html" TargetMode="External"/><Relationship Id="rId57" Type="http://schemas.openxmlformats.org/officeDocument/2006/relationships/hyperlink" Target="https://www.alcaldiabogota.gov.co/sisjur/normas/Norma1.jsp?i=79862" TargetMode="External"/><Relationship Id="rId106" Type="http://schemas.openxmlformats.org/officeDocument/2006/relationships/hyperlink" Target="https://www.minsalud.gov.co/sites/rid/Lists/BibliotecaDigital/RIDE/DE/DIJ/resolucion-385-de-2020.pdf" TargetMode="External"/><Relationship Id="rId127" Type="http://schemas.openxmlformats.org/officeDocument/2006/relationships/hyperlink" Target="https://www.alcaldiabogota.gov.co/sisjur/normas/Norma1.jsp?i=31607" TargetMode="External"/><Relationship Id="rId10" Type="http://schemas.openxmlformats.org/officeDocument/2006/relationships/hyperlink" Target="http://sisjur.bogotajuridica.gov.co/sisjur/normas/Norma1.jsp?i=90900" TargetMode="External"/><Relationship Id="rId31" Type="http://schemas.openxmlformats.org/officeDocument/2006/relationships/hyperlink" Target="http://www.secretariasenado.gov.co/senado/basedoc/ley_0797_2003.html" TargetMode="External"/><Relationship Id="rId52" Type="http://schemas.openxmlformats.org/officeDocument/2006/relationships/hyperlink" Target="https://dapre.presidencia.gov.co/normativa/normativa/DECRETO%20488%20DEL%2027%20DE%20MARZO%20DE%202020.pdf" TargetMode="External"/><Relationship Id="rId73" Type="http://schemas.openxmlformats.org/officeDocument/2006/relationships/hyperlink" Target="http://www.bogotajuridica.gov.co/sisjur/normas/Norma1.jsp?i=50140" TargetMode="External"/><Relationship Id="rId78" Type="http://schemas.openxmlformats.org/officeDocument/2006/relationships/hyperlink" Target="https://www.alcaldiabogota.gov.co/sisjur/normas/Norma1.jsp?i=21916&amp;dt=S" TargetMode="External"/><Relationship Id="rId94" Type="http://schemas.openxmlformats.org/officeDocument/2006/relationships/hyperlink" Target="https://www.alcaldiabogota.gov.co/sisjur/normas/Norma1.jsp?i=22960" TargetMode="External"/><Relationship Id="rId99" Type="http://schemas.openxmlformats.org/officeDocument/2006/relationships/hyperlink" Target="https://www.alcaldiabogota.gov.co/sisjur/normas/Norma1.jsp?i=123019" TargetMode="External"/><Relationship Id="rId101" Type="http://schemas.openxmlformats.org/officeDocument/2006/relationships/hyperlink" Target="http://www.idep.edu.co/?q=content/resoluciones" TargetMode="External"/><Relationship Id="rId122" Type="http://schemas.openxmlformats.org/officeDocument/2006/relationships/hyperlink" Target="https://www.alcaldiabogota.gov.co/sisjur/normas/Norma1.jsp?i=48587" TargetMode="External"/><Relationship Id="rId143" Type="http://schemas.openxmlformats.org/officeDocument/2006/relationships/hyperlink" Target="https://www.alcaldiabogota.gov.co/sisjur/normas/Norma1.jsp?i=108848" TargetMode="External"/><Relationship Id="rId148" Type="http://schemas.openxmlformats.org/officeDocument/2006/relationships/hyperlink" Target="https://www.serviciocivil.gov.co/portal/transparencia/marco-legal/lineamientos/circular-externa-018" TargetMode="External"/><Relationship Id="rId164" Type="http://schemas.openxmlformats.org/officeDocument/2006/relationships/hyperlink" Target="https://www.funcionpublica.gov.co/eva/gestornormativo/norma.php?i=90628" TargetMode="External"/><Relationship Id="rId169" Type="http://schemas.openxmlformats.org/officeDocument/2006/relationships/hyperlink" Target="https://www.alcaldiabogota.gov.co/sisjur/normas/Norma1.jsp?i=8794" TargetMode="External"/><Relationship Id="rId185" Type="http://schemas.openxmlformats.org/officeDocument/2006/relationships/hyperlink" Target="https://www.funcionpublica.gov.co/eva/gestornormativo/norma.php?i=79037" TargetMode="External"/><Relationship Id="rId4" Type="http://schemas.openxmlformats.org/officeDocument/2006/relationships/hyperlink" Target="https://www.alcaldiabogota.gov.co/sisjur/normas/Norma1.jsp?i=125523" TargetMode="External"/><Relationship Id="rId9" Type="http://schemas.openxmlformats.org/officeDocument/2006/relationships/hyperlink" Target="https://dapre.presidencia.gov.co/normativa/normativa/LEY%202088%20DEL%2012%20DE%20MAYO%20DE%202021.pdf" TargetMode="External"/><Relationship Id="rId180" Type="http://schemas.openxmlformats.org/officeDocument/2006/relationships/hyperlink" Target="https://serviciocivil.gov.co/transparencia/marco-legal/normatividad/directiva-no-003-de-2023" TargetMode="External"/><Relationship Id="rId26" Type="http://schemas.openxmlformats.org/officeDocument/2006/relationships/hyperlink" Target="https://www.alcaldiabogota.gov.co/sisjur/normas/Norma1.jsp?i=22600" TargetMode="External"/><Relationship Id="rId47" Type="http://schemas.openxmlformats.org/officeDocument/2006/relationships/hyperlink" Target="http://www.bogotajuridica.gov.co/sisjur/normas/Norma1.jsp?i=119124" TargetMode="External"/><Relationship Id="rId68" Type="http://schemas.openxmlformats.org/officeDocument/2006/relationships/hyperlink" Target="http://www.suin-juriscol.gov.co/clp/contenidos.dll/Decretos/30030556?fn=document-frame.htm$f=templates$3.0" TargetMode="External"/><Relationship Id="rId89" Type="http://schemas.openxmlformats.org/officeDocument/2006/relationships/hyperlink" Target="https://www.alcaldiabogota.gov.co/sisjur/normas/Norma1.jsp?i=10813" TargetMode="External"/><Relationship Id="rId112" Type="http://schemas.openxmlformats.org/officeDocument/2006/relationships/hyperlink" Target="http://www.idep.edu.co/sites/default/files/RES_155_2018.pdf" TargetMode="External"/><Relationship Id="rId133" Type="http://schemas.openxmlformats.org/officeDocument/2006/relationships/hyperlink" Target="https://www.arlsura.com/index.php/component/content/article?id=188:resolucion-957-de-2005-comunidad-andina" TargetMode="External"/><Relationship Id="rId154" Type="http://schemas.openxmlformats.org/officeDocument/2006/relationships/hyperlink" Target="http://sisjur.bogotajuridica.gov.co/sisjur/normas/Norma1.jsp?i=92961" TargetMode="External"/><Relationship Id="rId175" Type="http://schemas.openxmlformats.org/officeDocument/2006/relationships/hyperlink" Target="http://sisjur.bogotajuridica.gov.co/sisjur/normas/Norma1.jsp?i=89962" TargetMode="External"/><Relationship Id="rId196" Type="http://schemas.openxmlformats.org/officeDocument/2006/relationships/hyperlink" Target="https://www.funcionpublica.gov.co/eva/gestornormativo/norma.php?i=234731" TargetMode="External"/><Relationship Id="rId16" Type="http://schemas.openxmlformats.org/officeDocument/2006/relationships/hyperlink" Target="http://www.bogotajuridica.gov.co/sisjur/normas/Norma1.jsp?i=53411" TargetMode="External"/><Relationship Id="rId37" Type="http://schemas.openxmlformats.org/officeDocument/2006/relationships/hyperlink" Target="http://www.secretariasenado.gov.co/senado/basedoc/ley_0100_1993.html" TargetMode="External"/><Relationship Id="rId58" Type="http://schemas.openxmlformats.org/officeDocument/2006/relationships/hyperlink" Target="http://www.bogotajuridica.gov.co/sisjur/normas/Norma1.jsp?i=73698" TargetMode="External"/><Relationship Id="rId79" Type="http://schemas.openxmlformats.org/officeDocument/2006/relationships/hyperlink" Target="https://www.funcionpublica.gov.co/eva/gestornormativo/norma.php?i=16127" TargetMode="External"/><Relationship Id="rId102" Type="http://schemas.openxmlformats.org/officeDocument/2006/relationships/hyperlink" Target="http://www.idep.edu.co/sites/default/files/Resolucio%CC%81n%20009%20del%208.02.2020.pdf" TargetMode="External"/><Relationship Id="rId123" Type="http://schemas.openxmlformats.org/officeDocument/2006/relationships/hyperlink" Target="https://www.alcaldiabogota.gov.co/sisjur/normas/Norma1.jsp?i=47374" TargetMode="External"/><Relationship Id="rId144" Type="http://schemas.openxmlformats.org/officeDocument/2006/relationships/hyperlink" Target="https://www.mintrabajo.gov.co/documents/20147/61442826/Circular+No.+0014.pdf/28cc3b57-1464-43d6-4fbd-f8a7bdf87fbc?t=1612224186726" TargetMode="External"/><Relationship Id="rId90" Type="http://schemas.openxmlformats.org/officeDocument/2006/relationships/hyperlink" Target="https://www.bogotajuridica.gov.co/sisjur/normas/Norma1.jsp?i=86568" TargetMode="External"/><Relationship Id="rId165" Type="http://schemas.openxmlformats.org/officeDocument/2006/relationships/hyperlink" Target="https://www.serviciocivil.gov.co/portal/sites/default/files/marco-legal/Circular%20004%20de%202019%20(1).pdf" TargetMode="External"/><Relationship Id="rId186" Type="http://schemas.openxmlformats.org/officeDocument/2006/relationships/hyperlink" Target="https://sisjur.bogotajuridica.gov.co/sisjur/normas/Norma1.jsp?i=131538" TargetMode="External"/><Relationship Id="rId27" Type="http://schemas.openxmlformats.org/officeDocument/2006/relationships/hyperlink" Target="http://www.alcaldiabogota.gov.co/sisjur/normas/Norma1.jsp?i=20870" TargetMode="External"/><Relationship Id="rId48" Type="http://schemas.openxmlformats.org/officeDocument/2006/relationships/hyperlink" Target="http://sisjur.bogotajuridica.gov.co/sisjur/normas/Norma1.jsp?i=108925" TargetMode="External"/><Relationship Id="rId69" Type="http://schemas.openxmlformats.org/officeDocument/2006/relationships/hyperlink" Target="https://www.alcaldiabogota.gov.co/sisjur/normas/Norma1.jsp?i=58849" TargetMode="External"/><Relationship Id="rId113" Type="http://schemas.openxmlformats.org/officeDocument/2006/relationships/hyperlink" Target="http://www.idep.edu.co/sites/default/files/RESOLUCION_081_DE_2018.pdf" TargetMode="External"/><Relationship Id="rId134" Type="http://schemas.openxmlformats.org/officeDocument/2006/relationships/hyperlink" Target="https://www.alcaldiabogota.gov.co/sisjur/normas/Norma1.jsp?i=15861&amp;dt=S" TargetMode="External"/><Relationship Id="rId80" Type="http://schemas.openxmlformats.org/officeDocument/2006/relationships/hyperlink" Target="https://www.funcionpublica.gov.co/eva/gestornormativo/norma.php?i=16124" TargetMode="External"/><Relationship Id="rId155" Type="http://schemas.openxmlformats.org/officeDocument/2006/relationships/hyperlink" Target="https://www.alcaldiabogota.gov.co/sisjur/normas/Norma1.jsp?i=92820" TargetMode="External"/><Relationship Id="rId176" Type="http://schemas.openxmlformats.org/officeDocument/2006/relationships/hyperlink" Target="http://sisjur.bogotajuridica.gov.co/sisjur/normas/Norma1.jsp?i=89962" TargetMode="External"/><Relationship Id="rId197" Type="http://schemas.openxmlformats.org/officeDocument/2006/relationships/hyperlink" Target="https://www.funcionpublica.gov.co/eva/gestornormativo/norma_pdf.php?i=308" TargetMode="External"/><Relationship Id="rId17" Type="http://schemas.openxmlformats.org/officeDocument/2006/relationships/hyperlink" Target="http://www.alcaldiabogota.gov.co/sisjur/normas/Norma1.jsp?i=51292" TargetMode="External"/><Relationship Id="rId38" Type="http://schemas.openxmlformats.org/officeDocument/2006/relationships/hyperlink" Target="https://www.funcionpublica.gov.co/eva/gestornormativo/norma.php?i=248" TargetMode="External"/><Relationship Id="rId59" Type="http://schemas.openxmlformats.org/officeDocument/2006/relationships/hyperlink" Target="http://www.gobiernobogota.gov.co/sgdapp/sites/default/files/normograma/Decreto%20118%20de%202018%20CODIGO%20DE%20INTEGRIDAD.pdf" TargetMode="External"/><Relationship Id="rId103" Type="http://schemas.openxmlformats.org/officeDocument/2006/relationships/hyperlink" Target="http://www.idep.edu.co/sites/default/files/RESOLUCIO%CC%81N%20064%20DE%202020.pdf" TargetMode="External"/><Relationship Id="rId124" Type="http://schemas.openxmlformats.org/officeDocument/2006/relationships/hyperlink" Target="https://www.nuevaeps.com.co/sites/default/files/inline-files/resolucion-2266-de-1998_9.pdf" TargetMode="External"/><Relationship Id="rId70" Type="http://schemas.openxmlformats.org/officeDocument/2006/relationships/hyperlink" Target="http://www.bogotajuridica.gov.co/sisjur/normas/Norma1.jsp?i=55977" TargetMode="External"/><Relationship Id="rId91" Type="http://schemas.openxmlformats.org/officeDocument/2006/relationships/hyperlink" Target="https://www.alcaldiabogota.gov.co/sisjur/normas/Norma1.jsp?i=116483" TargetMode="External"/><Relationship Id="rId145" Type="http://schemas.openxmlformats.org/officeDocument/2006/relationships/hyperlink" Target="https://www.serviciocivil.gov.co/portal/sites/default/files/marco-legal/CIrcular%20Conjunta%20002%20de%202021.pdf" TargetMode="External"/><Relationship Id="rId166" Type="http://schemas.openxmlformats.org/officeDocument/2006/relationships/hyperlink" Target="https://www.funcionpublica.gov.co/eva/gestornormativo/norma.php?i=84436" TargetMode="External"/><Relationship Id="rId187" Type="http://schemas.openxmlformats.org/officeDocument/2006/relationships/hyperlink" Target="https://www.funcionpublica.gov.co/eva/gestornormativo/norma.php?i=185306" TargetMode="External"/><Relationship Id="rId1" Type="http://schemas.openxmlformats.org/officeDocument/2006/relationships/hyperlink" Target="https://www.alcaldiabogota.gov.co/sisjur/normas/Norma1.jsp?i=119802" TargetMode="External"/><Relationship Id="rId28" Type="http://schemas.openxmlformats.org/officeDocument/2006/relationships/hyperlink" Target="http://www.secretariasenado.gov.co/senado/basedoc/ley_1093_2006.html" TargetMode="External"/><Relationship Id="rId49" Type="http://schemas.openxmlformats.org/officeDocument/2006/relationships/hyperlink" Target="https://dapre.presidencia.gov.co/normativa/normativa/DECRETO%20676%20DEL%2019%20DE%20MAYO%20DE%202020.pdf" TargetMode="External"/><Relationship Id="rId114" Type="http://schemas.openxmlformats.org/officeDocument/2006/relationships/hyperlink" Target="http://www.idep.edu.co/sites/default/files/RES_037_2018.pdf" TargetMode="External"/><Relationship Id="rId60" Type="http://schemas.openxmlformats.org/officeDocument/2006/relationships/hyperlink" Target="https://www.alcaldiabogota.gov.co/sisjur/normas/Norma1.jsp?i=71261" TargetMode="External"/><Relationship Id="rId81" Type="http://schemas.openxmlformats.org/officeDocument/2006/relationships/hyperlink" Target="http://www.bogotajuridica.gov.co/sisjur/normas/Norma1.jsp?i=5496" TargetMode="External"/><Relationship Id="rId135" Type="http://schemas.openxmlformats.org/officeDocument/2006/relationships/hyperlink" Target="https://www.nuevaeps.com.co/sites/default/files/inline-files/resolucion-2266-de-1998_9.pdf" TargetMode="External"/><Relationship Id="rId156" Type="http://schemas.openxmlformats.org/officeDocument/2006/relationships/hyperlink" Target="https://www.mintrabajo.gov.co/documents/20147/0/Circular+No.0029_compressed.pdf/c1776bac-eede-fa25-d1d1-ab53eac1051b?t=1585973572797" TargetMode="External"/><Relationship Id="rId177" Type="http://schemas.openxmlformats.org/officeDocument/2006/relationships/hyperlink" Target="https://www.funcionpublica.gov.co/eva/gestornormativo/norma.php?i=191486" TargetMode="External"/><Relationship Id="rId198" Type="http://schemas.openxmlformats.org/officeDocument/2006/relationships/printerSettings" Target="../printerSettings/printerSettings13.bin"/><Relationship Id="rId18" Type="http://schemas.openxmlformats.org/officeDocument/2006/relationships/hyperlink" Target="https://www.alcaldiabogota.gov.co/sisjur/normas/Norma1.jsp?i=48365" TargetMode="External"/><Relationship Id="rId39" Type="http://schemas.openxmlformats.org/officeDocument/2006/relationships/hyperlink" Target="https://www.alcaldiabogota.gov.co/sisjur/normas/Norma1.jsp?i=1177" TargetMode="External"/><Relationship Id="rId50" Type="http://schemas.openxmlformats.org/officeDocument/2006/relationships/hyperlink" Target="http://sisjur.bogotajuridica.gov.co/sisjur/normas/Norma1.jsp?i=92860" TargetMode="External"/><Relationship Id="rId104" Type="http://schemas.openxmlformats.org/officeDocument/2006/relationships/hyperlink" Target="http://www.idep.edu.co/sites/default/files/RESOLUCIO%CC%81N%20063%20DE%202020.pdf" TargetMode="External"/><Relationship Id="rId125" Type="http://schemas.openxmlformats.org/officeDocument/2006/relationships/hyperlink" Target="https://www.nuevaeps.com.co/sites/default/files/inline-files/resolucion-2266-de-1998_9.pdf" TargetMode="External"/><Relationship Id="rId146" Type="http://schemas.openxmlformats.org/officeDocument/2006/relationships/hyperlink" Target="https://www.serviciocivil.gov.co/portal/sites/default/files/marco-legal/2021_EE_0953.pdf" TargetMode="External"/><Relationship Id="rId167" Type="http://schemas.openxmlformats.org/officeDocument/2006/relationships/hyperlink" Target="https://www.funcionpublica.gov.co/eva/gestornormativo/norma.php?i=71324" TargetMode="External"/><Relationship Id="rId188" Type="http://schemas.openxmlformats.org/officeDocument/2006/relationships/hyperlink" Target="https://www.funcionpublica.gov.co/eva/gestornormativo/norma.php?i=186048"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contaduria.gov.co/documents/20127/225823/RESOLUCION+No.+167+DE+2020+-+Acto+administrativo+MNG.pdf/5ca2fe14-01c2-1a99-eaa6-2d5b3d865843" TargetMode="External"/><Relationship Id="rId18" Type="http://schemas.openxmlformats.org/officeDocument/2006/relationships/hyperlink" Target="https://back.haciendabogota.gov.co/sites/default/files/dib/impuestos/calendario-tributario/2023/resolucion-sdh-000522-calendario-tributario-2023.pdf" TargetMode="External"/><Relationship Id="rId26" Type="http://schemas.openxmlformats.org/officeDocument/2006/relationships/hyperlink" Target="https://www.bogotajuridica.gov.co/sisjur/normas/Norma1.jsp?dt=S&amp;i=87467" TargetMode="External"/><Relationship Id="rId21" Type="http://schemas.openxmlformats.org/officeDocument/2006/relationships/hyperlink" Target="https://www.alcaldiabogota.gov.co/sisjur/normas/Norma1.jsp?i=76948" TargetMode="External"/><Relationship Id="rId34" Type="http://schemas.openxmlformats.org/officeDocument/2006/relationships/hyperlink" Target="https://www.contaduria.gov.co/documents/20127/36438/ResO_182_2017.pdf/3adf6a57-ae18-3df8-18cc-f10f227f491f" TargetMode="External"/><Relationship Id="rId7" Type="http://schemas.openxmlformats.org/officeDocument/2006/relationships/hyperlink" Target="https://www.contaduria.gov.co/documents/20127/36435/Res_037_2018.pdf/0dc888fb-3bf9-7b63-df9d-a15f7d64dec4" TargetMode="External"/><Relationship Id="rId12" Type="http://schemas.openxmlformats.org/officeDocument/2006/relationships/hyperlink" Target="https://www.contaduria.gov.co/documents/20127/36432/Resol_441-2019.pdf/5ab03c6a-39f0-2d5c-0c2c-1c9aef522add" TargetMode="External"/><Relationship Id="rId17" Type="http://schemas.openxmlformats.org/officeDocument/2006/relationships/hyperlink" Target="https://bogota.gov.co/sites/default/files/inline-files/resolucion-sdh-295-24-11-2017-pac-.pdf" TargetMode="External"/><Relationship Id="rId25" Type="http://schemas.openxmlformats.org/officeDocument/2006/relationships/hyperlink" Target="https://www.alcaldiabogota.gov.co/sisjur/normas/Norma1.jsp?i=74264" TargetMode="External"/><Relationship Id="rId33" Type="http://schemas.openxmlformats.org/officeDocument/2006/relationships/hyperlink" Target="https://www.contaduria.gov.co/documents/20127/36441/Resolucion%2B193%2B18%2B10%2B18%2B2016%2B11-05-04.314.pdf/f74d053d-5804-9df5-6d80-31b6ae715938" TargetMode="External"/><Relationship Id="rId38" Type="http://schemas.openxmlformats.org/officeDocument/2006/relationships/drawing" Target="../drawings/drawing13.xml"/><Relationship Id="rId2" Type="http://schemas.openxmlformats.org/officeDocument/2006/relationships/hyperlink" Target="http://www.alcaldiabogota.gov.co/sisjur/normas/Norma1.jsp?i=5306" TargetMode="External"/><Relationship Id="rId16" Type="http://schemas.openxmlformats.org/officeDocument/2006/relationships/hyperlink" Target="https://back.haciendabogota.gov.co/sites/default/files/documento/direccion-distrital-de-tesoreria/PAC/Circulares/Circular%20No.%209-%20DDT-2022.pdf" TargetMode="External"/><Relationship Id="rId20" Type="http://schemas.openxmlformats.org/officeDocument/2006/relationships/hyperlink" Target="https://back.haciendabogota.gov.co/sites/default/files/normatividad/RESOLUCIO%CC%81N%20DDI%20-006006%2004%20ABRIL%202022%20ICA%20EXO%CC%81GENA.pdf" TargetMode="External"/><Relationship Id="rId29" Type="http://schemas.openxmlformats.org/officeDocument/2006/relationships/hyperlink" Target="https://www.contaduria.gov.co/documents/20127/36441/Res693-2016.pdf/266a5bc6-bb1f-b3bf-1c2a-0ecf46877359" TargetMode="External"/><Relationship Id="rId1" Type="http://schemas.openxmlformats.org/officeDocument/2006/relationships/hyperlink" Target="https://www.contaduria.gov.co/documents/20127/2375773/RESOLUCI%C3%93N+036+DE+2021+-+Aplazamiento+EFE+ENT+Gob+%282021-ene%29+V4.pdf/09a0417a-27ab-abdb-047d-18a2b36a4969" TargetMode="External"/><Relationship Id="rId6" Type="http://schemas.openxmlformats.org/officeDocument/2006/relationships/hyperlink" Target="https://www.contaduria.gov.co/documents/20127/36447/Res357-08.pdf/7344f3a2-d214-cd70-e5e2-7df980e568e6" TargetMode="External"/><Relationship Id="rId11" Type="http://schemas.openxmlformats.org/officeDocument/2006/relationships/hyperlink" Target="https://www.contaduria.gov.co/documents/20127/36432/Reso_432_%2B2019.pdf/bfdaa31b-b1f7-460b-d044-726ec9bd22f4" TargetMode="External"/><Relationship Id="rId24" Type="http://schemas.openxmlformats.org/officeDocument/2006/relationships/hyperlink" Target="https://antiguoportal.shd.gov.co/shd/sites/default/files/files/tesoreria/Resoluci%C3%B3n%20SDH-323%20de%202017%2029-12-2017%20Apertura%20y%20control%20cuentas%20bancarias%20distritales.pdf" TargetMode="External"/><Relationship Id="rId32" Type="http://schemas.openxmlformats.org/officeDocument/2006/relationships/hyperlink" Target="https://www.contaduria.gov.co/documents/20127/36441/Resolucion%2B192%2B18%2B10%2B18%2B2016%2B11-04-44.299.pdf/5b0dc7b3-ad87-653c-ae33-ae0636a12c57" TargetMode="External"/><Relationship Id="rId37" Type="http://schemas.openxmlformats.org/officeDocument/2006/relationships/customProperty" Target="../customProperty1.bin"/><Relationship Id="rId5" Type="http://schemas.openxmlformats.org/officeDocument/2006/relationships/hyperlink" Target="https://www.alcaldiabogota.gov.co/sisjurMantenimiento/normas/Norma1.jsp?i=79862" TargetMode="External"/><Relationship Id="rId15" Type="http://schemas.openxmlformats.org/officeDocument/2006/relationships/hyperlink" Target="https://back.haciendabogota.gov.co/sites/default/files/normatividad/circular-8-2022-programacion-pagos-y-cierre-operaciones-tesoreria-2023.pdf" TargetMode="External"/><Relationship Id="rId23" Type="http://schemas.openxmlformats.org/officeDocument/2006/relationships/hyperlink" Target="https://contadorespublicossantander.com/wp-content/uploads/2020/11/Resoluci%C3%B3n-000098-de-28-10-2020-EXOGENA-2021.pdf" TargetMode="External"/><Relationship Id="rId28" Type="http://schemas.openxmlformats.org/officeDocument/2006/relationships/hyperlink" Target="https://www.contaduria.gov.co/documents/20127/36444/Res_%2B620.pdf/811738c6-9709-4bcf-f281-9930b26feb92?t=1558381850382" TargetMode="External"/><Relationship Id="rId36" Type="http://schemas.openxmlformats.org/officeDocument/2006/relationships/printerSettings" Target="../printerSettings/printerSettings14.bin"/><Relationship Id="rId10" Type="http://schemas.openxmlformats.org/officeDocument/2006/relationships/hyperlink" Target="https://www.contaduria.gov.co/documents/20127/36435/Res_386_2018.pdf/2f30b8d8-5dc4-2824-acc7-e2b6ba86827a" TargetMode="External"/><Relationship Id="rId19" Type="http://schemas.openxmlformats.org/officeDocument/2006/relationships/hyperlink" Target="https://back.haciendabogota.gov.co/sites/default/files/normatividad/resSDH-265_rd7103.pdf" TargetMode="External"/><Relationship Id="rId31" Type="http://schemas.openxmlformats.org/officeDocument/2006/relationships/hyperlink" Target="https://www.contaduria.gov.co/documents/20127/36441/ResO_%2B087.pdf/8a05d01a-abdb-174f-7fe2-24337eb5d274" TargetMode="External"/><Relationship Id="rId4" Type="http://schemas.openxmlformats.org/officeDocument/2006/relationships/hyperlink" Target="http://suin.gov.co/viewDocument.asp?id=30019761" TargetMode="External"/><Relationship Id="rId9" Type="http://schemas.openxmlformats.org/officeDocument/2006/relationships/hyperlink" Target="https://www.contaduria.gov.co/documents/20127/36435/Res_385_2018.pdf/c56b8c81-b899-bd7f-5a17-860cadc7e819" TargetMode="External"/><Relationship Id="rId14" Type="http://schemas.openxmlformats.org/officeDocument/2006/relationships/hyperlink" Target="https://www.contaduria.gov.co/documents/20127/2375773/RESOLUCI%C3%93N+036+DE+2021+-+Aplazamiento+EFE+ENT+Gob+%282021-ene%29+V4.pdf/09a0417a-27ab-abdb-047d-18a2b36a4969" TargetMode="External"/><Relationship Id="rId22" Type="http://schemas.openxmlformats.org/officeDocument/2006/relationships/hyperlink" Target="https://antiguoportal.shd.gov.co/shd/sites/default/files/files/tesoreria/RES-000217-26032021-modificaResSDH3152019.pdf" TargetMode="External"/><Relationship Id="rId27" Type="http://schemas.openxmlformats.org/officeDocument/2006/relationships/hyperlink" Target="https://www.alcaldiabogota.gov.co/sisjur/normas/Norma1.jsp?i=1637&amp;dt=S" TargetMode="External"/><Relationship Id="rId30" Type="http://schemas.openxmlformats.org/officeDocument/2006/relationships/hyperlink" Target="https://www.contaduria.gov.co/documents/20127/36441/Resoluci%C3%B3n%2B468%2B18%2B10%2B18%2B2016%2B11-22-09.617.pdf/46cea6ca-e872-4d4e-47c2-a3f12cffd85a" TargetMode="External"/><Relationship Id="rId35" Type="http://schemas.openxmlformats.org/officeDocument/2006/relationships/hyperlink" Target="https://www.contaduria.gov.co/documents/20127/36438/ResO_116_2017.pdf/efaf09e5-4a8c-2cdc-408b-d00243892a44" TargetMode="External"/><Relationship Id="rId8" Type="http://schemas.openxmlformats.org/officeDocument/2006/relationships/hyperlink" Target="https://www.contaduria.gov.co/documents/20127/36435/Res_349_2018_c.pdf/cb76b6d3-65c8-4d35-9aea-716ee50698a8" TargetMode="External"/><Relationship Id="rId3" Type="http://schemas.openxmlformats.org/officeDocument/2006/relationships/hyperlink" Target="https://actualicese.com/decreto-1851-de-29-08-2013/"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idep.edu.co/sites/default/files/2023-04/Resolucion%20Modifica%20Estructura%20firma%20SED.pdf" TargetMode="External"/><Relationship Id="rId13" Type="http://schemas.openxmlformats.org/officeDocument/2006/relationships/hyperlink" Target="https://www.funcionpublica.gov.co/eva/gestornormativo/norma_pdf.php?i=107254" TargetMode="External"/><Relationship Id="rId18" Type="http://schemas.openxmlformats.org/officeDocument/2006/relationships/hyperlink" Target="https://www.alcaldiabogota.gov.co/sisjur/normas/Norma1.jsp?dt=S&amp;i=119740" TargetMode="External"/><Relationship Id="rId3" Type="http://schemas.openxmlformats.org/officeDocument/2006/relationships/hyperlink" Target="http://www.alcaldiabogota.gov.co/sisjur/normas/Norma1.jsp?i=43292" TargetMode="External"/><Relationship Id="rId21" Type="http://schemas.openxmlformats.org/officeDocument/2006/relationships/hyperlink" Target="https://www.alcaldiabogota.gov.co/sisjur/normas/Norma1.jsp?i=87426&amp;dt=S" TargetMode="External"/><Relationship Id="rId7" Type="http://schemas.openxmlformats.org/officeDocument/2006/relationships/hyperlink" Target="https://www.funcionpublica.gov.co/eva/gestornormativo/norma.php?i=175606" TargetMode="External"/><Relationship Id="rId12" Type="http://schemas.openxmlformats.org/officeDocument/2006/relationships/hyperlink" Target="https://www.apccolombia.gov.co/node/2798" TargetMode="External"/><Relationship Id="rId17" Type="http://schemas.openxmlformats.org/officeDocument/2006/relationships/hyperlink" Target="http://www.secretariasenado.gov.co/senado/basedoc/ley_2094_2021.html" TargetMode="External"/><Relationship Id="rId25" Type="http://schemas.openxmlformats.org/officeDocument/2006/relationships/drawing" Target="../drawings/drawing14.xml"/><Relationship Id="rId2" Type="http://schemas.openxmlformats.org/officeDocument/2006/relationships/hyperlink" Target="http://www.alcaldiabogota.gov.co/sisjur/normas/Norma1.jsp?i=4969" TargetMode="External"/><Relationship Id="rId16" Type="http://schemas.openxmlformats.org/officeDocument/2006/relationships/hyperlink" Target="https://www.funcionpublica.gov.co/eva/gestornormativo/norma.php?i=304" TargetMode="External"/><Relationship Id="rId20" Type="http://schemas.openxmlformats.org/officeDocument/2006/relationships/hyperlink" Target="https://sisjur.bogotajuridica.gov.co/sisjur/normas/Norma1.jsp?i=87425" TargetMode="External"/><Relationship Id="rId1" Type="http://schemas.openxmlformats.org/officeDocument/2006/relationships/hyperlink" Target="http://www.alcaldiabogota.gov.co/sisjur/normas/Norma1.jsp?i=56882" TargetMode="External"/><Relationship Id="rId6" Type="http://schemas.openxmlformats.org/officeDocument/2006/relationships/hyperlink" Target="https://www.funcionpublica.gov.co/eva/gestornormativo/norma.php?i=176046" TargetMode="External"/><Relationship Id="rId11" Type="http://schemas.openxmlformats.org/officeDocument/2006/relationships/hyperlink" Target="https://www.funcionpublica.gov.co/eva/gestornormativo/norma.php?i=173954" TargetMode="External"/><Relationship Id="rId24" Type="http://schemas.openxmlformats.org/officeDocument/2006/relationships/printerSettings" Target="../printerSettings/printerSettings15.bin"/><Relationship Id="rId5" Type="http://schemas.openxmlformats.org/officeDocument/2006/relationships/hyperlink" Target="https://www.funcionpublica.gov.co/eva/gestornormativo/norma.php?i=176406" TargetMode="External"/><Relationship Id="rId15" Type="http://schemas.openxmlformats.org/officeDocument/2006/relationships/hyperlink" Target="https://www.alcaldiabogota.gov.co/sisjur/normas/Norma1.jsp?i=48425" TargetMode="External"/><Relationship Id="rId23" Type="http://schemas.openxmlformats.org/officeDocument/2006/relationships/hyperlink" Target="https://www.alcaldiabogota.gov.co/sisjur/normas/Norma1.jsp?i=77029" TargetMode="External"/><Relationship Id="rId10" Type="http://schemas.openxmlformats.org/officeDocument/2006/relationships/hyperlink" Target="https://www.funcionpublica.gov.co/eva/gestornormativo/norma.php?i=156590" TargetMode="External"/><Relationship Id="rId19" Type="http://schemas.openxmlformats.org/officeDocument/2006/relationships/hyperlink" Target="https://www.alcaldiabogota.gov.co/sisjur/normas/Norma1.jsp?i=88580&amp;dt=S" TargetMode="External"/><Relationship Id="rId4" Type="http://schemas.openxmlformats.org/officeDocument/2006/relationships/hyperlink" Target="http://www.corteconstitucional.gov.co/RELATORIA/2011/C-899-11.htm" TargetMode="External"/><Relationship Id="rId9" Type="http://schemas.openxmlformats.org/officeDocument/2006/relationships/hyperlink" Target="https://www.idep.edu.co/sites/default/files/2023-04/Acuerdo%2026%20de%201994.pdf" TargetMode="External"/><Relationship Id="rId14" Type="http://schemas.openxmlformats.org/officeDocument/2006/relationships/hyperlink" Target="https://www.itrc.gov.co/observatorio/ley-2014-de-2019/" TargetMode="External"/><Relationship Id="rId22" Type="http://schemas.openxmlformats.org/officeDocument/2006/relationships/hyperlink" Target="https://www.alcaldiabogota.gov.co/sisjur/normas/Norma1.jsp?dt=S&amp;i=76371"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alcaldiabogota.gov.co/sisjur/normas/Norma1.jsp?i=71261" TargetMode="External"/><Relationship Id="rId21" Type="http://schemas.openxmlformats.org/officeDocument/2006/relationships/hyperlink" Target="http://www.alcaldiabogota.gov.co/sisjur/normas/Norma1.jsp?i=60640" TargetMode="External"/><Relationship Id="rId42" Type="http://schemas.openxmlformats.org/officeDocument/2006/relationships/hyperlink" Target="http://www.alcaldiabogota.gov.co/sisjur/normas/Norma1.jsp?i=27902" TargetMode="External"/><Relationship Id="rId47" Type="http://schemas.openxmlformats.org/officeDocument/2006/relationships/hyperlink" Target="http://www.funcionpublica.gov.co/documents/418537/616038/Circular+01+2016+Consejo+Asesor+de+Control+Interno/b2f9fcf1-4d2e-430d-86e9-2380d74d1264" TargetMode="External"/><Relationship Id="rId63" Type="http://schemas.openxmlformats.org/officeDocument/2006/relationships/hyperlink" Target="https://www.alcaldiabogota.gov.co/sisjur/normas/Norma1.jsp?i=48203&amp;dt=S" TargetMode="External"/><Relationship Id="rId68" Type="http://schemas.openxmlformats.org/officeDocument/2006/relationships/printerSettings" Target="../printerSettings/printerSettings16.bin"/><Relationship Id="rId7" Type="http://schemas.openxmlformats.org/officeDocument/2006/relationships/hyperlink" Target="http://www.alcaldiabogota.gov.co/sisjur/normas/Norma1.jsp?i=4589" TargetMode="External"/><Relationship Id="rId2" Type="http://schemas.openxmlformats.org/officeDocument/2006/relationships/hyperlink" Target="http://www.alcaldiabogota.gov.co/sisjur/normas/Norma1.jsp?i=289" TargetMode="External"/><Relationship Id="rId16" Type="http://schemas.openxmlformats.org/officeDocument/2006/relationships/hyperlink" Target="http://www.alcaldiabogota.gov.co/sisjur/normas/Norma1.jsp?i=45322" TargetMode="External"/><Relationship Id="rId29" Type="http://schemas.openxmlformats.org/officeDocument/2006/relationships/hyperlink" Target="http://www.alcaldiabogota.gov.co/sisjur/normas/Norma1.jsp?i=5340" TargetMode="External"/><Relationship Id="rId11" Type="http://schemas.openxmlformats.org/officeDocument/2006/relationships/hyperlink" Target="http://www.alcaldiabogota.gov.co/sisjur/normas/Norma1.jsp?i=16313" TargetMode="External"/><Relationship Id="rId24" Type="http://schemas.openxmlformats.org/officeDocument/2006/relationships/hyperlink" Target="http://www.alcaldiabogota.gov.co/sisjur/normas/Norma1.jsp?i=62506" TargetMode="External"/><Relationship Id="rId32" Type="http://schemas.openxmlformats.org/officeDocument/2006/relationships/hyperlink" Target="http://www.alcaldiabogota.gov.co/sisjur/normas/Norma1.jsp?i=68399" TargetMode="External"/><Relationship Id="rId37" Type="http://schemas.openxmlformats.org/officeDocument/2006/relationships/hyperlink" Target="http://www.idep.edu.co/sites/default/files/RES050DE2007.pdf" TargetMode="External"/><Relationship Id="rId40" Type="http://schemas.openxmlformats.org/officeDocument/2006/relationships/hyperlink" Target="http://www.idep.edu.co/sites/default/files/RES_157_2018.pdf" TargetMode="External"/><Relationship Id="rId45" Type="http://schemas.openxmlformats.org/officeDocument/2006/relationships/hyperlink" Target="http://es.presidencia.gov.co/normativa/normativa/Circular-01-2015.pdf" TargetMode="External"/><Relationship Id="rId53" Type="http://schemas.openxmlformats.org/officeDocument/2006/relationships/hyperlink" Target="http://www.alcaldiabogota.gov.co/sisjur/normas/Norma1.jsp?i=65191" TargetMode="External"/><Relationship Id="rId58" Type="http://schemas.openxmlformats.org/officeDocument/2006/relationships/hyperlink" Target="http://www.shd.gov.co/shd/sites/default/files/documentos/Circular%20001%20de%202019_.pdf" TargetMode="External"/><Relationship Id="rId66" Type="http://schemas.openxmlformats.org/officeDocument/2006/relationships/hyperlink" Target="https://secretariageneral.gov.co/sites/default/files/linemientos-distritales/ruta_metodologica_implementacion_sarlaft.pdf" TargetMode="External"/><Relationship Id="rId5" Type="http://schemas.openxmlformats.org/officeDocument/2006/relationships/hyperlink" Target="http://www.alcaldiabogota.gov.co/sisjur/normas/Norma1.jsp?i=16161" TargetMode="External"/><Relationship Id="rId61" Type="http://schemas.openxmlformats.org/officeDocument/2006/relationships/hyperlink" Target="https://www.funcionpublica.gov.co/eva/gestornormativo/norma.php?i=85568" TargetMode="External"/><Relationship Id="rId19" Type="http://schemas.openxmlformats.org/officeDocument/2006/relationships/hyperlink" Target="http://www.alcaldiabogota.gov.co/sisjur/normas/Norma1.jsp?i=50803" TargetMode="External"/><Relationship Id="rId14" Type="http://schemas.openxmlformats.org/officeDocument/2006/relationships/hyperlink" Target="http://www.alcaldiabogota.gov.co/sisjur/normas/Norma1.jsp?i=40685" TargetMode="External"/><Relationship Id="rId22" Type="http://schemas.openxmlformats.org/officeDocument/2006/relationships/hyperlink" Target="http://www.alcaldiabogota.gov.co/sisjur/normas/Norma1.jsp?i=62518" TargetMode="External"/><Relationship Id="rId27" Type="http://schemas.openxmlformats.org/officeDocument/2006/relationships/hyperlink" Target="http://www.alcaldiabogota.gov.co/sisjur/normas/Norma1.jsp?i=80343" TargetMode="External"/><Relationship Id="rId30" Type="http://schemas.openxmlformats.org/officeDocument/2006/relationships/hyperlink" Target="http://www.alcaldiabogota.gov.co/sisjur/normas/Norma1.jsp?i=21594" TargetMode="External"/><Relationship Id="rId35" Type="http://schemas.openxmlformats.org/officeDocument/2006/relationships/hyperlink" Target="http://www.alcaldiabogota.gov.co/sisjur/normas/Norma1.jsp?i=57002" TargetMode="External"/><Relationship Id="rId43" Type="http://schemas.openxmlformats.org/officeDocument/2006/relationships/hyperlink" Target="http://www.funcionpublica.gov.co/eva/gestornormativo/norma.php?i=71319" TargetMode="External"/><Relationship Id="rId48" Type="http://schemas.openxmlformats.org/officeDocument/2006/relationships/hyperlink" Target="http://www.alcaldiabogota.gov.co/sisjur/normas/Norma1.jsp?i=73674" TargetMode="External"/><Relationship Id="rId56" Type="http://schemas.openxmlformats.org/officeDocument/2006/relationships/hyperlink" Target="http://www.alcaldiabogota.gov.co/sisjur/adminverblobawa?tabla=T_NORMA_ARCHIVO&amp;p_NORMFIL_ID=269&amp;f_NORMFIL_FILE=X&amp;inputfileext=NORMFIL_FILENAME" TargetMode="External"/><Relationship Id="rId64" Type="http://schemas.openxmlformats.org/officeDocument/2006/relationships/hyperlink" Target="https://www.alcaldiabogota.gov.co/sisjur/normas/Norma1.jsp?i=81146&amp;dt=S" TargetMode="External"/><Relationship Id="rId69" Type="http://schemas.openxmlformats.org/officeDocument/2006/relationships/drawing" Target="../drawings/drawing15.xml"/><Relationship Id="rId8" Type="http://schemas.openxmlformats.org/officeDocument/2006/relationships/hyperlink" Target="http://www.alcaldiabogota.gov.co/sisjur/normas/Norma1.jsp?i=56882" TargetMode="External"/><Relationship Id="rId51" Type="http://schemas.openxmlformats.org/officeDocument/2006/relationships/hyperlink" Target="http://www.alcaldiabogota.gov.co/sisjur/normas/Norma1.jsp?i=66249" TargetMode="External"/><Relationship Id="rId3" Type="http://schemas.openxmlformats.org/officeDocument/2006/relationships/hyperlink" Target="http://www.alcaldiabogota.gov.co/sisjur/normas/Norma1.jsp?i=300" TargetMode="External"/><Relationship Id="rId12" Type="http://schemas.openxmlformats.org/officeDocument/2006/relationships/hyperlink" Target="http://www.alcaldiabogota.gov.co/sisjur/normas/Norma1.jsp?i=36199" TargetMode="External"/><Relationship Id="rId17" Type="http://schemas.openxmlformats.org/officeDocument/2006/relationships/hyperlink" Target="http://www.alcaldiabogota.gov.co/sisjur/normas/Norma1.jsp?i=47466" TargetMode="External"/><Relationship Id="rId25" Type="http://schemas.openxmlformats.org/officeDocument/2006/relationships/hyperlink" Target="http://www.alcaldiabogota.gov.co/sisjur/normas/Norma1.jsp?i=68824" TargetMode="External"/><Relationship Id="rId33" Type="http://schemas.openxmlformats.org/officeDocument/2006/relationships/hyperlink" Target="http://www.alcaldiabogota.gov.co/sisjur/normas/Norma1.jsp?i=4969" TargetMode="External"/><Relationship Id="rId38" Type="http://schemas.openxmlformats.org/officeDocument/2006/relationships/hyperlink" Target="http://www.idep.edu.co/sites/default/files/RED069DE2011.pdf" TargetMode="External"/><Relationship Id="rId46" Type="http://schemas.openxmlformats.org/officeDocument/2006/relationships/hyperlink" Target="http://www.alcaldiabogota.gov.co/sisjur/normas/Norma1.jsp?i=61451" TargetMode="External"/><Relationship Id="rId59" Type="http://schemas.openxmlformats.org/officeDocument/2006/relationships/hyperlink" Target="https://www.alcaldiabogota.gov.co/sisjur/normas/Norma1.jsp?i=14144" TargetMode="External"/><Relationship Id="rId67" Type="http://schemas.openxmlformats.org/officeDocument/2006/relationships/hyperlink" Target="https://www.funcionpublica.gov.co/eva/gestornormativo/norma.php?i=72893" TargetMode="External"/><Relationship Id="rId20" Type="http://schemas.openxmlformats.org/officeDocument/2006/relationships/hyperlink" Target="http://www.alcaldiabogota.gov.co/sisjur/normas/Norma1.jsp?i=59048" TargetMode="External"/><Relationship Id="rId41" Type="http://schemas.openxmlformats.org/officeDocument/2006/relationships/hyperlink" Target="http://www.contaduria.gov.co/wps/wcm/connect/035b0749-e135-4ca7-baad-d8be90153ba0/CE014-96.pdf?MOD=AJPERES&amp;CONVERT_TO=url&amp;CACHEID=035b0749-e135-4ca7-baad-d8be90153ba0" TargetMode="External"/><Relationship Id="rId54" Type="http://schemas.openxmlformats.org/officeDocument/2006/relationships/hyperlink" Target="http://www.idep.edu.co/sites/default/files/MN-EC-16-01%20Manual%20de%20Auditor%C3%ADa_IDEP_V1_0.pdf" TargetMode="External"/><Relationship Id="rId62" Type="http://schemas.openxmlformats.org/officeDocument/2006/relationships/hyperlink" Target="https://www.funcionpublica.gov.co/eva/gestornormativo/norma.php?i=5324"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3292" TargetMode="External"/><Relationship Id="rId15" Type="http://schemas.openxmlformats.org/officeDocument/2006/relationships/hyperlink" Target="http://www.alcaldiabogota.gov.co/sisjur/normas/Norma1.jsp?i=5324" TargetMode="External"/><Relationship Id="rId23" Type="http://schemas.openxmlformats.org/officeDocument/2006/relationships/hyperlink" Target="http://www.alcaldiabogota.gov.co/sisjur/normas/Norma1.jsp?i=64787" TargetMode="External"/><Relationship Id="rId28" Type="http://schemas.openxmlformats.org/officeDocument/2006/relationships/hyperlink" Target="https://www.alcaldiabogota.gov.co/sisjur/normas/Norma1.jsp?i=65635" TargetMode="External"/><Relationship Id="rId36" Type="http://schemas.openxmlformats.org/officeDocument/2006/relationships/hyperlink" Target="http://www.ideam.gov.co/documents/24024/26921/res.+48+de+2004.pdf/478deca9-aa9e-437f-a3aa-80f537d21b7e" TargetMode="External"/><Relationship Id="rId49" Type="http://schemas.openxmlformats.org/officeDocument/2006/relationships/hyperlink" Target="http://www.alcaldiabogota.gov.co/sisjur/normas/Norma1.jsp?i=32142" TargetMode="External"/><Relationship Id="rId57" Type="http://schemas.openxmlformats.org/officeDocument/2006/relationships/hyperlink" Target="http://www.funcionpublica.gov.co/documents/28587410/34112007/Manual+Operativo+MIPG.pdf/ce5461b4-97b7-be3b-b243-781bbd1575f3" TargetMode="External"/><Relationship Id="rId10" Type="http://schemas.openxmlformats.org/officeDocument/2006/relationships/hyperlink" Target="http://www.alcaldiabogota.gov.co/sisjur/normas/Norma1.jsp?i=4558" TargetMode="External"/><Relationship Id="rId31" Type="http://schemas.openxmlformats.org/officeDocument/2006/relationships/hyperlink" Target="http://www.alcaldiabogota.gov.co/sisjur/normas/Norma1.jsp?i=53751" TargetMode="External"/><Relationship Id="rId44" Type="http://schemas.openxmlformats.org/officeDocument/2006/relationships/hyperlink" Target="http://www.derechodeautor.gov.co/documents/10181/287765/Circular+17+de+2011/3e6df29e-fef6-45ac-aa83-65423db86a62" TargetMode="External"/><Relationship Id="rId52" Type="http://schemas.openxmlformats.org/officeDocument/2006/relationships/hyperlink" Target="https://www.apccolombia.gov.co/sites/default/files/archivos_usuario/normograma_2017/resolucion_706_de_2016_contaduria.pdf" TargetMode="External"/><Relationship Id="rId60" Type="http://schemas.openxmlformats.org/officeDocument/2006/relationships/hyperlink" Target="https://www.funcionpublica.gov.co/documents/418548/34150781/Gu%C3%ADa+para+la+administraci%C3%B3n+del+riesgo+y+el+dise%C3%B1o+de+controles+en+entidades+p%C3%BAblicas+-+Riesgos+de+gesti%C3%B3n%2C+corrupci%C3%B3n+y+seguridad+digital+-+Versi%C3%B3n+4+-+Octubre+de+2018.pdf/68d324dd-55c5-11e0-9f37-2e5516b48a87?t=1542226781163&amp;download=true" TargetMode="External"/><Relationship Id="rId65" Type="http://schemas.openxmlformats.org/officeDocument/2006/relationships/hyperlink" Target="https://secretariageneral.gov.co/sites/default/files/decreto_807_de_2019.pdf" TargetMode="External"/><Relationship Id="rId4" Type="http://schemas.openxmlformats.org/officeDocument/2006/relationships/hyperlink" Target="http://www.alcaldiabogota.gov.co/sisjur/normas/Norma1.jsp?i=329" TargetMode="External"/><Relationship Id="rId9" Type="http://schemas.openxmlformats.org/officeDocument/2006/relationships/hyperlink" Target="http://www.alcaldiabogota.gov.co/sisjur/normas/Norma1.jsp?i=1209" TargetMode="External"/><Relationship Id="rId13" Type="http://schemas.openxmlformats.org/officeDocument/2006/relationships/hyperlink" Target="http://www.alcaldiabogota.gov.co/sisjur/normas/Norma1.jsp?i=37853" TargetMode="External"/><Relationship Id="rId18" Type="http://schemas.openxmlformats.org/officeDocument/2006/relationships/hyperlink" Target="http://www.alcaldiabogota.gov.co/sisjur/normas/Norma1.jsp?i=50959" TargetMode="External"/><Relationship Id="rId39" Type="http://schemas.openxmlformats.org/officeDocument/2006/relationships/hyperlink" Target="http://www.idep.edu.co/sites/default/files/RES007DE2014.pdf" TargetMode="External"/><Relationship Id="rId34" Type="http://schemas.openxmlformats.org/officeDocument/2006/relationships/hyperlink" Target="http://www.alcaldiabogota.gov.co/sisjur/normas/Norma1.jsp?i=28748" TargetMode="External"/><Relationship Id="rId50" Type="http://schemas.openxmlformats.org/officeDocument/2006/relationships/hyperlink" Target="http://www.alcaldiabogota.gov.co/sisjur/normas/Norma1.jsp?i=75845" TargetMode="External"/><Relationship Id="rId55" Type="http://schemas.openxmlformats.org/officeDocument/2006/relationships/hyperlink" Target="http://www.idep.edu.co/sites/default/files/Res_51_2018_Comite_Institucional_Coordinacion_Control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V40"/>
  <sheetViews>
    <sheetView showGridLines="0" zoomScale="89" zoomScaleNormal="80" workbookViewId="0">
      <selection activeCell="N13" sqref="N13"/>
    </sheetView>
  </sheetViews>
  <sheetFormatPr baseColWidth="10" defaultRowHeight="12.75" x14ac:dyDescent="0.2"/>
  <sheetData>
    <row r="2" spans="1:22" x14ac:dyDescent="0.2">
      <c r="O2" s="750"/>
      <c r="P2" s="751"/>
      <c r="Q2" s="751"/>
      <c r="R2" s="751"/>
    </row>
    <row r="3" spans="1:22" x14ac:dyDescent="0.2">
      <c r="O3" s="751"/>
      <c r="P3" s="751"/>
      <c r="Q3" s="751"/>
      <c r="R3" s="751"/>
    </row>
    <row r="4" spans="1:22" ht="15" x14ac:dyDescent="0.2">
      <c r="O4" s="751"/>
      <c r="P4" s="751"/>
      <c r="Q4" s="751"/>
      <c r="R4" s="751"/>
      <c r="V4" s="4"/>
    </row>
    <row r="5" spans="1:22" x14ac:dyDescent="0.2">
      <c r="O5" s="751"/>
      <c r="P5" s="751"/>
      <c r="Q5" s="751"/>
      <c r="R5" s="751"/>
    </row>
    <row r="6" spans="1:22" x14ac:dyDescent="0.2">
      <c r="O6" s="751"/>
      <c r="P6" s="751"/>
      <c r="Q6" s="751"/>
      <c r="R6" s="751"/>
    </row>
    <row r="7" spans="1:22" x14ac:dyDescent="0.2">
      <c r="O7" s="751"/>
      <c r="P7" s="751"/>
      <c r="Q7" s="751"/>
      <c r="R7" s="751"/>
    </row>
    <row r="8" spans="1:22" x14ac:dyDescent="0.2">
      <c r="O8" s="751"/>
      <c r="P8" s="751"/>
      <c r="Q8" s="751"/>
      <c r="R8" s="751"/>
    </row>
    <row r="9" spans="1:22" x14ac:dyDescent="0.2">
      <c r="O9" s="751"/>
      <c r="P9" s="751"/>
      <c r="Q9" s="751"/>
      <c r="R9" s="751"/>
    </row>
    <row r="10" spans="1:22" x14ac:dyDescent="0.2">
      <c r="O10" s="751"/>
      <c r="P10" s="751"/>
      <c r="Q10" s="751"/>
      <c r="R10" s="751"/>
    </row>
    <row r="11" spans="1:22" ht="23.25" x14ac:dyDescent="0.35">
      <c r="A11" s="749"/>
      <c r="B11" s="749"/>
      <c r="C11" s="749"/>
      <c r="D11" s="749"/>
      <c r="E11" s="749"/>
      <c r="F11" s="749"/>
      <c r="G11" s="749"/>
      <c r="H11" s="749"/>
      <c r="I11" s="749"/>
      <c r="J11" s="749"/>
      <c r="K11" s="749"/>
      <c r="L11" s="749"/>
      <c r="M11" s="749"/>
      <c r="O11" s="751"/>
      <c r="P11" s="751"/>
      <c r="Q11" s="751"/>
      <c r="R11" s="751"/>
    </row>
    <row r="40" spans="8:8" x14ac:dyDescent="0.2">
      <c r="H40" s="7"/>
    </row>
  </sheetData>
  <mergeCells count="2">
    <mergeCell ref="A11:M11"/>
    <mergeCell ref="O2:R1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N97"/>
  <sheetViews>
    <sheetView showGridLines="0" tabSelected="1" topLeftCell="A91" zoomScale="90" zoomScaleNormal="90" workbookViewId="0">
      <selection activeCell="A74" sqref="A74:XFD75"/>
    </sheetView>
  </sheetViews>
  <sheetFormatPr baseColWidth="10" defaultRowHeight="14.25" x14ac:dyDescent="0.2"/>
  <cols>
    <col min="1" max="1" width="23.85546875" style="58" customWidth="1"/>
    <col min="2" max="2" width="22.28515625" style="63" customWidth="1"/>
    <col min="3" max="3" width="10" style="66" customWidth="1"/>
    <col min="4" max="4" width="39" style="64" customWidth="1"/>
    <col min="5" max="5" width="17.42578125" style="64" customWidth="1"/>
    <col min="6" max="6" width="94.42578125" style="64" customWidth="1"/>
    <col min="7" max="7" width="25.85546875" style="64" customWidth="1"/>
    <col min="8" max="8" width="22.85546875" style="64" customWidth="1"/>
    <col min="9" max="9" width="20.140625" style="64" customWidth="1"/>
    <col min="10" max="12" width="11.42578125" style="64"/>
    <col min="13" max="13" width="58.42578125" style="64" hidden="1" customWidth="1"/>
    <col min="14" max="14" width="0" style="64" hidden="1" customWidth="1"/>
    <col min="15" max="16384" width="11.42578125" style="64"/>
  </cols>
  <sheetData>
    <row r="1" spans="1:14" customFormat="1" ht="24" customHeight="1" x14ac:dyDescent="0.2">
      <c r="A1" s="752"/>
      <c r="B1" s="753" t="s">
        <v>508</v>
      </c>
      <c r="C1" s="753"/>
      <c r="D1" s="753"/>
      <c r="E1" s="753"/>
      <c r="F1" s="101" t="s">
        <v>509</v>
      </c>
    </row>
    <row r="2" spans="1:14" customFormat="1" ht="24" customHeight="1" x14ac:dyDescent="0.2">
      <c r="A2" s="752"/>
      <c r="B2" s="753"/>
      <c r="C2" s="753"/>
      <c r="D2" s="753"/>
      <c r="E2" s="753"/>
      <c r="F2" s="101" t="s">
        <v>510</v>
      </c>
    </row>
    <row r="3" spans="1:14" customFormat="1" ht="24" customHeight="1" x14ac:dyDescent="0.2">
      <c r="A3" s="752"/>
      <c r="B3" s="753"/>
      <c r="C3" s="753"/>
      <c r="D3" s="753"/>
      <c r="E3" s="753"/>
      <c r="F3" s="101" t="s">
        <v>511</v>
      </c>
    </row>
    <row r="4" spans="1:14" customFormat="1" ht="24" customHeight="1" x14ac:dyDescent="0.2">
      <c r="A4" s="752"/>
      <c r="B4" s="753"/>
      <c r="C4" s="753"/>
      <c r="D4" s="753"/>
      <c r="E4" s="753"/>
      <c r="F4" s="101" t="s">
        <v>527</v>
      </c>
    </row>
    <row r="5" spans="1:14" s="75" customFormat="1" ht="12" customHeight="1" x14ac:dyDescent="0.2">
      <c r="A5" s="754" t="s">
        <v>528</v>
      </c>
      <c r="B5" s="754"/>
      <c r="C5" s="754"/>
      <c r="D5" s="754"/>
      <c r="E5" s="754"/>
      <c r="F5" s="754"/>
      <c r="G5" s="74"/>
      <c r="H5" s="74"/>
      <c r="I5" s="74"/>
      <c r="N5" s="76"/>
    </row>
    <row r="6" spans="1:14" s="75" customFormat="1" ht="21.75" customHeight="1" x14ac:dyDescent="0.2">
      <c r="A6" s="754"/>
      <c r="B6" s="754"/>
      <c r="C6" s="754"/>
      <c r="D6" s="754"/>
      <c r="E6" s="754"/>
      <c r="F6" s="754"/>
      <c r="G6" s="74"/>
      <c r="H6" s="74"/>
      <c r="I6" s="74"/>
      <c r="N6" s="76"/>
    </row>
    <row r="7" spans="1:14" ht="14.25" customHeight="1" x14ac:dyDescent="0.2">
      <c r="A7" s="755" t="s">
        <v>8</v>
      </c>
      <c r="B7" s="755" t="s">
        <v>9</v>
      </c>
      <c r="C7" s="755" t="s">
        <v>10</v>
      </c>
      <c r="D7" s="755" t="s">
        <v>83</v>
      </c>
      <c r="E7" s="755" t="s">
        <v>11</v>
      </c>
      <c r="F7" s="755" t="s">
        <v>512</v>
      </c>
    </row>
    <row r="8" spans="1:14" ht="22.5" customHeight="1" x14ac:dyDescent="0.2">
      <c r="A8" s="756"/>
      <c r="B8" s="757"/>
      <c r="C8" s="756"/>
      <c r="D8" s="756"/>
      <c r="E8" s="756"/>
      <c r="F8" s="756"/>
    </row>
    <row r="9" spans="1:14" ht="76.5" x14ac:dyDescent="0.2">
      <c r="A9" s="301" t="s">
        <v>1726</v>
      </c>
      <c r="B9" s="302">
        <v>1</v>
      </c>
      <c r="C9" s="303">
        <v>2024</v>
      </c>
      <c r="D9" s="304" t="s">
        <v>1727</v>
      </c>
      <c r="E9" s="324" t="s">
        <v>53</v>
      </c>
      <c r="F9" s="305" t="s">
        <v>1728</v>
      </c>
    </row>
    <row r="10" spans="1:14" ht="89.25" x14ac:dyDescent="0.2">
      <c r="A10" s="301" t="s">
        <v>1726</v>
      </c>
      <c r="B10" s="131">
        <v>4</v>
      </c>
      <c r="C10" s="131">
        <v>2019</v>
      </c>
      <c r="D10" s="136" t="s">
        <v>919</v>
      </c>
      <c r="E10" s="318" t="s">
        <v>920</v>
      </c>
      <c r="F10" s="325" t="s">
        <v>921</v>
      </c>
    </row>
    <row r="11" spans="1:14" ht="62.25" customHeight="1" x14ac:dyDescent="0.2">
      <c r="A11" s="301" t="s">
        <v>1726</v>
      </c>
      <c r="B11" s="746">
        <v>744</v>
      </c>
      <c r="C11" s="746">
        <v>2019</v>
      </c>
      <c r="D11" s="747" t="s">
        <v>1789</v>
      </c>
      <c r="E11" s="748" t="s">
        <v>1790</v>
      </c>
      <c r="F11" s="747" t="s">
        <v>1791</v>
      </c>
    </row>
    <row r="12" spans="1:14" ht="89.25" x14ac:dyDescent="0.2">
      <c r="A12" s="301" t="s">
        <v>1726</v>
      </c>
      <c r="B12" s="131">
        <v>3</v>
      </c>
      <c r="C12" s="131">
        <v>2015</v>
      </c>
      <c r="D12" s="136" t="s">
        <v>280</v>
      </c>
      <c r="E12" s="318" t="s">
        <v>95</v>
      </c>
      <c r="F12" s="326" t="s">
        <v>276</v>
      </c>
    </row>
    <row r="13" spans="1:14" ht="63.75" x14ac:dyDescent="0.2">
      <c r="A13" s="301" t="s">
        <v>1726</v>
      </c>
      <c r="B13" s="131">
        <v>2</v>
      </c>
      <c r="C13" s="131">
        <v>2014</v>
      </c>
      <c r="D13" s="136" t="s">
        <v>167</v>
      </c>
      <c r="E13" s="318" t="s">
        <v>95</v>
      </c>
      <c r="F13" s="325" t="s">
        <v>168</v>
      </c>
    </row>
    <row r="14" spans="1:14" ht="76.5" x14ac:dyDescent="0.2">
      <c r="A14" s="301" t="s">
        <v>1726</v>
      </c>
      <c r="B14" s="131">
        <v>6</v>
      </c>
      <c r="C14" s="131">
        <v>2014</v>
      </c>
      <c r="D14" s="136" t="s">
        <v>459</v>
      </c>
      <c r="E14" s="318" t="s">
        <v>95</v>
      </c>
      <c r="F14" s="325" t="s">
        <v>460</v>
      </c>
    </row>
    <row r="15" spans="1:14" ht="38.25" x14ac:dyDescent="0.2">
      <c r="A15" s="301" t="s">
        <v>1726</v>
      </c>
      <c r="B15" s="131">
        <v>7</v>
      </c>
      <c r="C15" s="131">
        <v>2014</v>
      </c>
      <c r="D15" s="136" t="s">
        <v>169</v>
      </c>
      <c r="E15" s="148" t="s">
        <v>95</v>
      </c>
      <c r="F15" s="325" t="s">
        <v>170</v>
      </c>
    </row>
    <row r="16" spans="1:14" ht="89.25" x14ac:dyDescent="0.2">
      <c r="A16" s="301" t="s">
        <v>1726</v>
      </c>
      <c r="B16" s="131">
        <v>8</v>
      </c>
      <c r="C16" s="131">
        <v>2014</v>
      </c>
      <c r="D16" s="136" t="s">
        <v>461</v>
      </c>
      <c r="E16" s="318" t="s">
        <v>95</v>
      </c>
      <c r="F16" s="325" t="s">
        <v>462</v>
      </c>
    </row>
    <row r="17" spans="1:6" ht="63.75" x14ac:dyDescent="0.2">
      <c r="A17" s="301" t="s">
        <v>1726</v>
      </c>
      <c r="B17" s="131">
        <v>3</v>
      </c>
      <c r="C17" s="131">
        <v>2013</v>
      </c>
      <c r="D17" s="136" t="s">
        <v>163</v>
      </c>
      <c r="E17" s="319" t="s">
        <v>95</v>
      </c>
      <c r="F17" s="325" t="s">
        <v>164</v>
      </c>
    </row>
    <row r="18" spans="1:6" ht="63.75" x14ac:dyDescent="0.2">
      <c r="A18" s="301" t="s">
        <v>1726</v>
      </c>
      <c r="B18" s="131">
        <v>5</v>
      </c>
      <c r="C18" s="131">
        <v>2013</v>
      </c>
      <c r="D18" s="136" t="s">
        <v>165</v>
      </c>
      <c r="E18" s="318" t="s">
        <v>95</v>
      </c>
      <c r="F18" s="325" t="s">
        <v>166</v>
      </c>
    </row>
    <row r="19" spans="1:6" ht="25.5" x14ac:dyDescent="0.2">
      <c r="A19" s="301" t="s">
        <v>1726</v>
      </c>
      <c r="B19" s="131">
        <v>27</v>
      </c>
      <c r="C19" s="131">
        <v>2006</v>
      </c>
      <c r="D19" s="136" t="s">
        <v>1344</v>
      </c>
      <c r="E19" s="318" t="s">
        <v>95</v>
      </c>
      <c r="F19" s="325" t="s">
        <v>1345</v>
      </c>
    </row>
    <row r="20" spans="1:6" ht="38.25" x14ac:dyDescent="0.2">
      <c r="A20" s="301" t="s">
        <v>1726</v>
      </c>
      <c r="B20" s="131">
        <v>2</v>
      </c>
      <c r="C20" s="131">
        <v>2004</v>
      </c>
      <c r="D20" s="136" t="s">
        <v>160</v>
      </c>
      <c r="E20" s="321" t="s">
        <v>95</v>
      </c>
      <c r="F20" s="325" t="s">
        <v>161</v>
      </c>
    </row>
    <row r="21" spans="1:6" ht="140.25" x14ac:dyDescent="0.2">
      <c r="A21" s="301" t="s">
        <v>1726</v>
      </c>
      <c r="B21" s="306">
        <v>57</v>
      </c>
      <c r="C21" s="306">
        <v>2002</v>
      </c>
      <c r="D21" s="307" t="s">
        <v>1792</v>
      </c>
      <c r="E21" s="311" t="s">
        <v>1793</v>
      </c>
      <c r="F21" s="307" t="s">
        <v>1794</v>
      </c>
    </row>
    <row r="22" spans="1:6" ht="102" x14ac:dyDescent="0.2">
      <c r="A22" s="301" t="s">
        <v>1726</v>
      </c>
      <c r="B22" s="131">
        <v>37</v>
      </c>
      <c r="C22" s="131">
        <v>2002</v>
      </c>
      <c r="D22" s="136" t="s">
        <v>1342</v>
      </c>
      <c r="E22" s="318" t="s">
        <v>89</v>
      </c>
      <c r="F22" s="325" t="s">
        <v>1343</v>
      </c>
    </row>
    <row r="23" spans="1:6" ht="25.5" x14ac:dyDescent="0.2">
      <c r="A23" s="301" t="s">
        <v>1726</v>
      </c>
      <c r="B23" s="131">
        <v>38</v>
      </c>
      <c r="C23" s="131">
        <v>2002</v>
      </c>
      <c r="D23" s="136" t="s">
        <v>457</v>
      </c>
      <c r="E23" s="320" t="s">
        <v>95</v>
      </c>
      <c r="F23" s="325" t="s">
        <v>458</v>
      </c>
    </row>
    <row r="24" spans="1:6" ht="76.5" x14ac:dyDescent="0.2">
      <c r="A24" s="301" t="s">
        <v>1726</v>
      </c>
      <c r="B24" s="131">
        <v>42</v>
      </c>
      <c r="C24" s="131">
        <v>2002</v>
      </c>
      <c r="D24" s="136" t="s">
        <v>265</v>
      </c>
      <c r="E24" s="320" t="s">
        <v>95</v>
      </c>
      <c r="F24" s="325" t="s">
        <v>162</v>
      </c>
    </row>
    <row r="25" spans="1:6" ht="63.75" x14ac:dyDescent="0.2">
      <c r="A25" s="301" t="s">
        <v>1726</v>
      </c>
      <c r="B25" s="131">
        <v>60</v>
      </c>
      <c r="C25" s="131">
        <v>2001</v>
      </c>
      <c r="D25" s="136" t="s">
        <v>158</v>
      </c>
      <c r="E25" s="318" t="s">
        <v>95</v>
      </c>
      <c r="F25" s="325" t="s">
        <v>159</v>
      </c>
    </row>
    <row r="26" spans="1:6" ht="63.75" x14ac:dyDescent="0.2">
      <c r="A26" s="301" t="s">
        <v>1726</v>
      </c>
      <c r="B26" s="131">
        <v>47</v>
      </c>
      <c r="C26" s="131">
        <v>2000</v>
      </c>
      <c r="D26" s="136" t="s">
        <v>153</v>
      </c>
      <c r="E26" s="318" t="s">
        <v>95</v>
      </c>
      <c r="F26" s="325" t="s">
        <v>154</v>
      </c>
    </row>
    <row r="27" spans="1:6" ht="63.75" x14ac:dyDescent="0.2">
      <c r="A27" s="301" t="s">
        <v>1726</v>
      </c>
      <c r="B27" s="131">
        <v>50</v>
      </c>
      <c r="C27" s="131">
        <v>2000</v>
      </c>
      <c r="D27" s="136" t="s">
        <v>456</v>
      </c>
      <c r="E27" s="318" t="s">
        <v>95</v>
      </c>
      <c r="F27" s="325" t="s">
        <v>155</v>
      </c>
    </row>
    <row r="28" spans="1:6" ht="51" x14ac:dyDescent="0.2">
      <c r="A28" s="301" t="s">
        <v>1726</v>
      </c>
      <c r="B28" s="131">
        <v>56</v>
      </c>
      <c r="C28" s="131">
        <v>2000</v>
      </c>
      <c r="D28" s="136" t="s">
        <v>156</v>
      </c>
      <c r="E28" s="318" t="s">
        <v>95</v>
      </c>
      <c r="F28" s="325" t="s">
        <v>157</v>
      </c>
    </row>
    <row r="29" spans="1:6" ht="26.25" customHeight="1" x14ac:dyDescent="0.2">
      <c r="A29" s="301" t="s">
        <v>1726</v>
      </c>
      <c r="B29" s="131">
        <v>7</v>
      </c>
      <c r="C29" s="131">
        <v>1994</v>
      </c>
      <c r="D29" s="136" t="s">
        <v>152</v>
      </c>
      <c r="E29" s="318" t="s">
        <v>95</v>
      </c>
      <c r="F29" s="325" t="s">
        <v>152</v>
      </c>
    </row>
    <row r="30" spans="1:6" ht="230.25" thickBot="1" x14ac:dyDescent="0.25">
      <c r="A30" s="301" t="s">
        <v>1726</v>
      </c>
      <c r="B30" s="306">
        <v>26</v>
      </c>
      <c r="C30" s="306">
        <v>1994</v>
      </c>
      <c r="D30" s="307" t="s">
        <v>72</v>
      </c>
      <c r="E30" s="308" t="s">
        <v>73</v>
      </c>
      <c r="F30" s="307" t="s">
        <v>74</v>
      </c>
    </row>
    <row r="31" spans="1:6" s="83" customFormat="1" ht="53.25" customHeight="1" x14ac:dyDescent="0.2">
      <c r="A31" s="727" t="s">
        <v>44</v>
      </c>
      <c r="B31" s="653">
        <v>2199</v>
      </c>
      <c r="C31" s="728">
        <v>2022</v>
      </c>
      <c r="D31" s="654" t="s">
        <v>1730</v>
      </c>
      <c r="E31" s="612" t="s">
        <v>253</v>
      </c>
      <c r="F31" s="729" t="s">
        <v>1731</v>
      </c>
    </row>
    <row r="32" spans="1:6" ht="25.5" x14ac:dyDescent="0.2">
      <c r="A32" s="133" t="s">
        <v>44</v>
      </c>
      <c r="B32" s="131">
        <v>2069</v>
      </c>
      <c r="C32" s="134">
        <v>2020</v>
      </c>
      <c r="D32" s="136" t="s">
        <v>1495</v>
      </c>
      <c r="E32" s="318" t="s">
        <v>95</v>
      </c>
      <c r="F32" s="326" t="s">
        <v>1495</v>
      </c>
    </row>
    <row r="33" spans="1:6" ht="38.25" x14ac:dyDescent="0.2">
      <c r="A33" s="614" t="s">
        <v>44</v>
      </c>
      <c r="B33" s="626">
        <v>1757</v>
      </c>
      <c r="C33" s="626">
        <v>2015</v>
      </c>
      <c r="D33" s="627" t="s">
        <v>1732</v>
      </c>
      <c r="E33" s="690" t="s">
        <v>1733</v>
      </c>
      <c r="F33" s="628" t="s">
        <v>1734</v>
      </c>
    </row>
    <row r="34" spans="1:6" ht="51" x14ac:dyDescent="0.2">
      <c r="A34" s="614" t="s">
        <v>44</v>
      </c>
      <c r="B34" s="626">
        <v>1712</v>
      </c>
      <c r="C34" s="626">
        <v>2014</v>
      </c>
      <c r="D34" s="627" t="s">
        <v>63</v>
      </c>
      <c r="E34" s="690" t="s">
        <v>95</v>
      </c>
      <c r="F34" s="628" t="s">
        <v>64</v>
      </c>
    </row>
    <row r="35" spans="1:6" ht="178.5" x14ac:dyDescent="0.2">
      <c r="A35" s="614" t="s">
        <v>44</v>
      </c>
      <c r="B35" s="626">
        <v>1680</v>
      </c>
      <c r="C35" s="626">
        <v>2013</v>
      </c>
      <c r="D35" s="627" t="s">
        <v>1735</v>
      </c>
      <c r="E35" s="668" t="s">
        <v>1736</v>
      </c>
      <c r="F35" s="628" t="s">
        <v>1737</v>
      </c>
    </row>
    <row r="36" spans="1:6" ht="204" x14ac:dyDescent="0.2">
      <c r="A36" s="614" t="s">
        <v>97</v>
      </c>
      <c r="B36" s="626">
        <v>1520</v>
      </c>
      <c r="C36" s="626">
        <v>2012</v>
      </c>
      <c r="D36" s="627" t="s">
        <v>1738</v>
      </c>
      <c r="E36" s="566" t="s">
        <v>1739</v>
      </c>
      <c r="F36" s="628" t="s">
        <v>1740</v>
      </c>
    </row>
    <row r="37" spans="1:6" ht="38.25" x14ac:dyDescent="0.2">
      <c r="A37" s="614" t="s">
        <v>44</v>
      </c>
      <c r="B37" s="626">
        <v>1581</v>
      </c>
      <c r="C37" s="626">
        <v>2012</v>
      </c>
      <c r="D37" s="627" t="s">
        <v>61</v>
      </c>
      <c r="E37" s="690" t="s">
        <v>95</v>
      </c>
      <c r="F37" s="628" t="s">
        <v>62</v>
      </c>
    </row>
    <row r="38" spans="1:6" ht="63.75" x14ac:dyDescent="0.2">
      <c r="A38" s="614" t="s">
        <v>44</v>
      </c>
      <c r="B38" s="626">
        <v>1474</v>
      </c>
      <c r="C38" s="626">
        <v>2011</v>
      </c>
      <c r="D38" s="627" t="s">
        <v>60</v>
      </c>
      <c r="E38" s="690" t="s">
        <v>95</v>
      </c>
      <c r="F38" s="628" t="s">
        <v>1741</v>
      </c>
    </row>
    <row r="39" spans="1:6" ht="51" x14ac:dyDescent="0.2">
      <c r="A39" s="730" t="s">
        <v>44</v>
      </c>
      <c r="B39" s="626">
        <v>1379</v>
      </c>
      <c r="C39" s="626">
        <v>2010</v>
      </c>
      <c r="D39" s="627" t="s">
        <v>1742</v>
      </c>
      <c r="E39" s="731" t="s">
        <v>95</v>
      </c>
      <c r="F39" s="628" t="s">
        <v>1743</v>
      </c>
    </row>
    <row r="40" spans="1:6" ht="33.75" customHeight="1" x14ac:dyDescent="0.2">
      <c r="A40" s="133" t="s">
        <v>44</v>
      </c>
      <c r="B40" s="131">
        <v>1369</v>
      </c>
      <c r="C40" s="134">
        <v>2009</v>
      </c>
      <c r="D40" s="136" t="s">
        <v>1494</v>
      </c>
      <c r="E40" s="318" t="s">
        <v>95</v>
      </c>
      <c r="F40" s="326" t="s">
        <v>1494</v>
      </c>
    </row>
    <row r="41" spans="1:6" ht="127.5" x14ac:dyDescent="0.2">
      <c r="A41" s="614" t="s">
        <v>44</v>
      </c>
      <c r="B41" s="626">
        <v>98</v>
      </c>
      <c r="C41" s="626">
        <v>1993</v>
      </c>
      <c r="D41" s="627" t="s">
        <v>1744</v>
      </c>
      <c r="E41" s="732" t="s">
        <v>1745</v>
      </c>
      <c r="F41" s="628" t="s">
        <v>1746</v>
      </c>
    </row>
    <row r="42" spans="1:6" ht="25.5" x14ac:dyDescent="0.2">
      <c r="A42" s="614" t="s">
        <v>97</v>
      </c>
      <c r="B42" s="626">
        <v>44</v>
      </c>
      <c r="C42" s="626">
        <v>1993</v>
      </c>
      <c r="D42" s="627" t="s">
        <v>1747</v>
      </c>
      <c r="E42" s="690" t="s">
        <v>253</v>
      </c>
      <c r="F42" s="628" t="s">
        <v>1748</v>
      </c>
    </row>
    <row r="43" spans="1:6" ht="51.75" thickBot="1" x14ac:dyDescent="0.25">
      <c r="A43" s="733" t="s">
        <v>44</v>
      </c>
      <c r="B43" s="658">
        <v>23</v>
      </c>
      <c r="C43" s="658">
        <v>1982</v>
      </c>
      <c r="D43" s="659" t="s">
        <v>1749</v>
      </c>
      <c r="E43" s="734" t="s">
        <v>95</v>
      </c>
      <c r="F43" s="735" t="s">
        <v>1750</v>
      </c>
    </row>
    <row r="44" spans="1:6" ht="51.75" thickBot="1" x14ac:dyDescent="0.25">
      <c r="A44" s="133" t="s">
        <v>1387</v>
      </c>
      <c r="B44" s="131">
        <v>19</v>
      </c>
      <c r="C44" s="134">
        <v>2021</v>
      </c>
      <c r="D44" s="136" t="s">
        <v>1496</v>
      </c>
      <c r="E44" s="318" t="s">
        <v>95</v>
      </c>
      <c r="F44" s="326" t="s">
        <v>1496</v>
      </c>
    </row>
    <row r="45" spans="1:6" ht="63.75" x14ac:dyDescent="0.2">
      <c r="A45" s="736" t="s">
        <v>65</v>
      </c>
      <c r="B45" s="737">
        <v>189</v>
      </c>
      <c r="C45" s="653">
        <v>2020</v>
      </c>
      <c r="D45" s="738" t="s">
        <v>1265</v>
      </c>
      <c r="E45" s="739" t="s">
        <v>95</v>
      </c>
      <c r="F45" s="740" t="s">
        <v>1751</v>
      </c>
    </row>
    <row r="46" spans="1:6" ht="51" x14ac:dyDescent="0.2">
      <c r="A46" s="131" t="s">
        <v>90</v>
      </c>
      <c r="B46" s="131">
        <v>2106</v>
      </c>
      <c r="C46" s="131">
        <v>2019</v>
      </c>
      <c r="D46" s="132" t="s">
        <v>1339</v>
      </c>
      <c r="E46" s="149" t="s">
        <v>1340</v>
      </c>
      <c r="F46" s="325" t="s">
        <v>1341</v>
      </c>
    </row>
    <row r="47" spans="1:6" ht="71.25" customHeight="1" x14ac:dyDescent="0.2">
      <c r="A47" s="741" t="s">
        <v>1387</v>
      </c>
      <c r="B47" s="742">
        <v>2106</v>
      </c>
      <c r="C47" s="626">
        <v>2019</v>
      </c>
      <c r="D47" s="743" t="s">
        <v>914</v>
      </c>
      <c r="E47" s="702" t="s">
        <v>1752</v>
      </c>
      <c r="F47" s="744" t="s">
        <v>1753</v>
      </c>
    </row>
    <row r="48" spans="1:6" ht="51" x14ac:dyDescent="0.2">
      <c r="A48" s="144" t="s">
        <v>65</v>
      </c>
      <c r="B48" s="131">
        <v>612</v>
      </c>
      <c r="C48" s="131">
        <v>2018</v>
      </c>
      <c r="D48" s="136" t="s">
        <v>754</v>
      </c>
      <c r="E48" s="149" t="s">
        <v>89</v>
      </c>
      <c r="F48" s="325" t="s">
        <v>1336</v>
      </c>
    </row>
    <row r="49" spans="1:6" ht="25.5" x14ac:dyDescent="0.2">
      <c r="A49" s="131" t="s">
        <v>65</v>
      </c>
      <c r="B49" s="131">
        <v>828</v>
      </c>
      <c r="C49" s="131">
        <v>2018</v>
      </c>
      <c r="D49" s="132" t="s">
        <v>534</v>
      </c>
      <c r="E49" s="319" t="s">
        <v>475</v>
      </c>
      <c r="F49" s="325" t="s">
        <v>502</v>
      </c>
    </row>
    <row r="50" spans="1:6" ht="89.25" x14ac:dyDescent="0.2">
      <c r="A50" s="131" t="s">
        <v>65</v>
      </c>
      <c r="B50" s="131">
        <v>1008</v>
      </c>
      <c r="C50" s="131">
        <v>2018</v>
      </c>
      <c r="D50" s="132" t="s">
        <v>1337</v>
      </c>
      <c r="E50" s="149" t="s">
        <v>89</v>
      </c>
      <c r="F50" s="325" t="s">
        <v>1338</v>
      </c>
    </row>
    <row r="51" spans="1:6" ht="89.25" x14ac:dyDescent="0.2">
      <c r="A51" s="741" t="s">
        <v>90</v>
      </c>
      <c r="B51" s="742">
        <v>1008</v>
      </c>
      <c r="C51" s="626">
        <v>2018</v>
      </c>
      <c r="D51" s="743" t="s">
        <v>1754</v>
      </c>
      <c r="E51" s="664" t="s">
        <v>95</v>
      </c>
      <c r="F51" s="745" t="s">
        <v>1755</v>
      </c>
    </row>
    <row r="52" spans="1:6" ht="127.5" x14ac:dyDescent="0.2">
      <c r="A52" s="144" t="s">
        <v>65</v>
      </c>
      <c r="B52" s="131">
        <v>1413</v>
      </c>
      <c r="C52" s="131">
        <v>2017</v>
      </c>
      <c r="D52" s="136" t="s">
        <v>1334</v>
      </c>
      <c r="E52" s="319" t="s">
        <v>89</v>
      </c>
      <c r="F52" s="325" t="s">
        <v>1335</v>
      </c>
    </row>
    <row r="53" spans="1:6" ht="89.25" x14ac:dyDescent="0.2">
      <c r="A53" s="144" t="s">
        <v>65</v>
      </c>
      <c r="B53" s="131">
        <v>415</v>
      </c>
      <c r="C53" s="134">
        <v>2016</v>
      </c>
      <c r="D53" s="136" t="s">
        <v>1331</v>
      </c>
      <c r="E53" s="149" t="s">
        <v>1088</v>
      </c>
      <c r="F53" s="325" t="s">
        <v>1332</v>
      </c>
    </row>
    <row r="54" spans="1:6" ht="76.5" x14ac:dyDescent="0.2">
      <c r="A54" s="144" t="s">
        <v>65</v>
      </c>
      <c r="B54" s="131">
        <v>1349</v>
      </c>
      <c r="C54" s="131">
        <v>2016</v>
      </c>
      <c r="D54" s="136" t="s">
        <v>1333</v>
      </c>
      <c r="E54" s="319" t="s">
        <v>1088</v>
      </c>
      <c r="F54" s="325" t="s">
        <v>1330</v>
      </c>
    </row>
    <row r="55" spans="1:6" ht="38.25" x14ac:dyDescent="0.2">
      <c r="A55" s="144" t="s">
        <v>65</v>
      </c>
      <c r="B55" s="131">
        <v>1083</v>
      </c>
      <c r="C55" s="131">
        <v>2015</v>
      </c>
      <c r="D55" s="136" t="s">
        <v>1327</v>
      </c>
      <c r="E55" s="318" t="s">
        <v>1088</v>
      </c>
      <c r="F55" s="325" t="s">
        <v>1328</v>
      </c>
    </row>
    <row r="56" spans="1:6" ht="51" x14ac:dyDescent="0.2">
      <c r="A56" s="144" t="s">
        <v>65</v>
      </c>
      <c r="B56" s="131">
        <v>2242</v>
      </c>
      <c r="C56" s="134">
        <v>2015</v>
      </c>
      <c r="D56" s="136" t="s">
        <v>1329</v>
      </c>
      <c r="E56" s="319" t="s">
        <v>1088</v>
      </c>
      <c r="F56" s="325" t="s">
        <v>1330</v>
      </c>
    </row>
    <row r="57" spans="1:6" ht="38.25" x14ac:dyDescent="0.2">
      <c r="A57" s="144" t="s">
        <v>65</v>
      </c>
      <c r="B57" s="152">
        <v>1082</v>
      </c>
      <c r="C57" s="134">
        <v>2015</v>
      </c>
      <c r="D57" s="136" t="s">
        <v>1422</v>
      </c>
      <c r="E57" s="153" t="s">
        <v>1423</v>
      </c>
      <c r="F57" s="325" t="s">
        <v>1424</v>
      </c>
    </row>
    <row r="58" spans="1:6" ht="38.25" x14ac:dyDescent="0.2">
      <c r="A58" s="144" t="s">
        <v>65</v>
      </c>
      <c r="B58" s="131">
        <v>1081</v>
      </c>
      <c r="C58" s="134">
        <v>2015</v>
      </c>
      <c r="D58" s="136" t="s">
        <v>1324</v>
      </c>
      <c r="E58" s="318" t="s">
        <v>1325</v>
      </c>
      <c r="F58" s="325" t="s">
        <v>1326</v>
      </c>
    </row>
    <row r="59" spans="1:6" ht="153" x14ac:dyDescent="0.2">
      <c r="A59" s="741" t="s">
        <v>90</v>
      </c>
      <c r="B59" s="742">
        <v>1080</v>
      </c>
      <c r="C59" s="626">
        <v>2015</v>
      </c>
      <c r="D59" s="743" t="s">
        <v>1756</v>
      </c>
      <c r="E59" s="702" t="s">
        <v>1757</v>
      </c>
      <c r="F59" s="745" t="s">
        <v>1758</v>
      </c>
    </row>
    <row r="60" spans="1:6" ht="63.75" x14ac:dyDescent="0.2">
      <c r="A60" s="730" t="s">
        <v>1759</v>
      </c>
      <c r="B60" s="626">
        <v>1082</v>
      </c>
      <c r="C60" s="626">
        <v>2015</v>
      </c>
      <c r="D60" s="627" t="s">
        <v>1760</v>
      </c>
      <c r="E60" s="566" t="s">
        <v>1388</v>
      </c>
      <c r="F60" s="628" t="s">
        <v>1761</v>
      </c>
    </row>
    <row r="61" spans="1:6" ht="51" x14ac:dyDescent="0.2">
      <c r="A61" s="730" t="s">
        <v>1118</v>
      </c>
      <c r="B61" s="626">
        <v>103</v>
      </c>
      <c r="C61" s="626">
        <v>2015</v>
      </c>
      <c r="D61" s="627" t="s">
        <v>1762</v>
      </c>
      <c r="E61" s="690" t="s">
        <v>95</v>
      </c>
      <c r="F61" s="628" t="s">
        <v>69</v>
      </c>
    </row>
    <row r="62" spans="1:6" ht="409.5" x14ac:dyDescent="0.2">
      <c r="A62" s="614" t="s">
        <v>1965</v>
      </c>
      <c r="B62" s="626">
        <v>1066</v>
      </c>
      <c r="C62" s="626">
        <v>2015</v>
      </c>
      <c r="D62" s="627" t="s">
        <v>1763</v>
      </c>
      <c r="E62" s="668" t="s">
        <v>1764</v>
      </c>
      <c r="F62" s="628" t="s">
        <v>1765</v>
      </c>
    </row>
    <row r="63" spans="1:6" ht="51" x14ac:dyDescent="0.2">
      <c r="A63" s="730" t="s">
        <v>1766</v>
      </c>
      <c r="B63" s="626">
        <v>1377</v>
      </c>
      <c r="C63" s="626">
        <v>2013</v>
      </c>
      <c r="D63" s="627" t="s">
        <v>1767</v>
      </c>
      <c r="E63" s="731" t="s">
        <v>95</v>
      </c>
      <c r="F63" s="628" t="s">
        <v>1768</v>
      </c>
    </row>
    <row r="64" spans="1:6" ht="25.5" x14ac:dyDescent="0.2">
      <c r="A64" s="730" t="s">
        <v>1118</v>
      </c>
      <c r="B64" s="626">
        <v>1510</v>
      </c>
      <c r="C64" s="626">
        <v>2013</v>
      </c>
      <c r="D64" s="627" t="s">
        <v>1769</v>
      </c>
      <c r="E64" s="731" t="s">
        <v>95</v>
      </c>
      <c r="F64" s="628" t="s">
        <v>1770</v>
      </c>
    </row>
    <row r="65" spans="1:6" ht="51" x14ac:dyDescent="0.2">
      <c r="A65" s="730" t="s">
        <v>1118</v>
      </c>
      <c r="B65" s="626">
        <v>4141</v>
      </c>
      <c r="C65" s="626">
        <v>2011</v>
      </c>
      <c r="D65" s="627" t="s">
        <v>1771</v>
      </c>
      <c r="E65" s="731" t="s">
        <v>95</v>
      </c>
      <c r="F65" s="628" t="s">
        <v>1772</v>
      </c>
    </row>
    <row r="66" spans="1:6" ht="76.5" x14ac:dyDescent="0.2">
      <c r="A66" s="730" t="s">
        <v>1118</v>
      </c>
      <c r="B66" s="626">
        <v>4632</v>
      </c>
      <c r="C66" s="626">
        <v>2011</v>
      </c>
      <c r="D66" s="627" t="s">
        <v>1773</v>
      </c>
      <c r="E66" s="731" t="s">
        <v>253</v>
      </c>
      <c r="F66" s="628" t="s">
        <v>1774</v>
      </c>
    </row>
    <row r="67" spans="1:6" ht="51" x14ac:dyDescent="0.2">
      <c r="A67" s="623" t="s">
        <v>65</v>
      </c>
      <c r="B67" s="563">
        <v>371</v>
      </c>
      <c r="C67" s="563">
        <v>2010</v>
      </c>
      <c r="D67" s="627" t="s">
        <v>1775</v>
      </c>
      <c r="E67" s="668" t="s">
        <v>95</v>
      </c>
      <c r="F67" s="628" t="s">
        <v>408</v>
      </c>
    </row>
    <row r="68" spans="1:6" ht="38.25" x14ac:dyDescent="0.2">
      <c r="A68" s="614" t="s">
        <v>65</v>
      </c>
      <c r="B68" s="626">
        <v>54</v>
      </c>
      <c r="C68" s="626">
        <v>2008</v>
      </c>
      <c r="D68" s="627" t="s">
        <v>1776</v>
      </c>
      <c r="E68" s="690" t="s">
        <v>95</v>
      </c>
      <c r="F68" s="628" t="s">
        <v>1777</v>
      </c>
    </row>
    <row r="69" spans="1:6" ht="63.75" x14ac:dyDescent="0.2">
      <c r="A69" s="614" t="s">
        <v>65</v>
      </c>
      <c r="B69" s="626">
        <v>84</v>
      </c>
      <c r="C69" s="626">
        <v>2008</v>
      </c>
      <c r="D69" s="627" t="s">
        <v>1778</v>
      </c>
      <c r="E69" s="690" t="s">
        <v>95</v>
      </c>
      <c r="F69" s="628" t="s">
        <v>1779</v>
      </c>
    </row>
    <row r="70" spans="1:6" ht="76.5" x14ac:dyDescent="0.2">
      <c r="A70" s="614" t="s">
        <v>65</v>
      </c>
      <c r="B70" s="626">
        <v>1474</v>
      </c>
      <c r="C70" s="626">
        <v>2002</v>
      </c>
      <c r="D70" s="627" t="s">
        <v>1780</v>
      </c>
      <c r="E70" s="732" t="s">
        <v>1781</v>
      </c>
      <c r="F70" s="628" t="s">
        <v>1782</v>
      </c>
    </row>
    <row r="71" spans="1:6" ht="63.75" x14ac:dyDescent="0.2">
      <c r="A71" s="614" t="s">
        <v>65</v>
      </c>
      <c r="B71" s="626">
        <v>460</v>
      </c>
      <c r="C71" s="626">
        <v>1995</v>
      </c>
      <c r="D71" s="627" t="s">
        <v>1783</v>
      </c>
      <c r="E71" s="732" t="s">
        <v>1784</v>
      </c>
      <c r="F71" s="628" t="s">
        <v>1785</v>
      </c>
    </row>
    <row r="72" spans="1:6" ht="39" thickBot="1" x14ac:dyDescent="0.25">
      <c r="A72" s="733" t="s">
        <v>1786</v>
      </c>
      <c r="B72" s="658">
        <v>1360</v>
      </c>
      <c r="C72" s="658">
        <v>1989</v>
      </c>
      <c r="D72" s="659" t="s">
        <v>1787</v>
      </c>
      <c r="E72" s="734" t="s">
        <v>95</v>
      </c>
      <c r="F72" s="735" t="s">
        <v>1788</v>
      </c>
    </row>
    <row r="73" spans="1:6" ht="153" x14ac:dyDescent="0.2">
      <c r="A73" s="309" t="s">
        <v>532</v>
      </c>
      <c r="B73" s="306" t="s">
        <v>533</v>
      </c>
      <c r="C73" s="306">
        <v>2018</v>
      </c>
      <c r="D73" s="307" t="s">
        <v>497</v>
      </c>
      <c r="E73" s="317" t="s">
        <v>95</v>
      </c>
      <c r="F73" s="307" t="s">
        <v>498</v>
      </c>
    </row>
    <row r="74" spans="1:6" ht="38.25" x14ac:dyDescent="0.2">
      <c r="A74" s="309" t="s">
        <v>818</v>
      </c>
      <c r="B74" s="306" t="s">
        <v>1804</v>
      </c>
      <c r="C74" s="306"/>
      <c r="D74" s="307" t="s">
        <v>1805</v>
      </c>
      <c r="E74" s="317" t="s">
        <v>95</v>
      </c>
      <c r="F74" s="307" t="s">
        <v>1805</v>
      </c>
    </row>
    <row r="75" spans="1:6" ht="76.5" x14ac:dyDescent="0.2">
      <c r="A75" s="309" t="s">
        <v>1489</v>
      </c>
      <c r="B75" s="306" t="s">
        <v>1806</v>
      </c>
      <c r="C75" s="306"/>
      <c r="D75" s="307" t="s">
        <v>1806</v>
      </c>
      <c r="E75" s="317" t="s">
        <v>95</v>
      </c>
      <c r="F75" s="307" t="s">
        <v>1807</v>
      </c>
    </row>
    <row r="76" spans="1:6" ht="76.5" x14ac:dyDescent="0.2">
      <c r="A76" s="309" t="s">
        <v>76</v>
      </c>
      <c r="B76" s="306" t="s">
        <v>1808</v>
      </c>
      <c r="C76" s="306">
        <v>2021</v>
      </c>
      <c r="D76" s="307" t="s">
        <v>1809</v>
      </c>
      <c r="E76" s="317" t="s">
        <v>95</v>
      </c>
      <c r="F76" s="307" t="s">
        <v>1809</v>
      </c>
    </row>
    <row r="77" spans="1:6" ht="76.5" x14ac:dyDescent="0.2">
      <c r="A77" s="309" t="s">
        <v>76</v>
      </c>
      <c r="B77" s="306" t="s">
        <v>1810</v>
      </c>
      <c r="C77" s="306">
        <v>2020</v>
      </c>
      <c r="D77" s="307" t="s">
        <v>1811</v>
      </c>
      <c r="E77" s="317" t="s">
        <v>95</v>
      </c>
      <c r="F77" s="307" t="s">
        <v>1811</v>
      </c>
    </row>
    <row r="78" spans="1:6" ht="63.75" x14ac:dyDescent="0.2">
      <c r="A78" s="309" t="s">
        <v>1064</v>
      </c>
      <c r="B78" s="306">
        <v>196</v>
      </c>
      <c r="C78" s="306">
        <v>2020</v>
      </c>
      <c r="D78" s="307" t="s">
        <v>1802</v>
      </c>
      <c r="E78" s="317" t="s">
        <v>95</v>
      </c>
      <c r="F78" s="307" t="s">
        <v>1803</v>
      </c>
    </row>
    <row r="79" spans="1:6" ht="51" x14ac:dyDescent="0.2">
      <c r="A79" s="144" t="s">
        <v>224</v>
      </c>
      <c r="B79" s="131">
        <v>60</v>
      </c>
      <c r="C79" s="134">
        <v>2018</v>
      </c>
      <c r="D79" s="136" t="s">
        <v>467</v>
      </c>
      <c r="E79" s="318" t="s">
        <v>95</v>
      </c>
      <c r="F79" s="325" t="s">
        <v>468</v>
      </c>
    </row>
    <row r="80" spans="1:6" ht="63.75" x14ac:dyDescent="0.2">
      <c r="A80" s="144" t="s">
        <v>224</v>
      </c>
      <c r="B80" s="131">
        <v>79</v>
      </c>
      <c r="C80" s="134">
        <v>2018</v>
      </c>
      <c r="D80" s="136" t="s">
        <v>469</v>
      </c>
      <c r="E80" s="318" t="s">
        <v>95</v>
      </c>
      <c r="F80" s="325" t="s">
        <v>470</v>
      </c>
    </row>
    <row r="81" spans="1:6" ht="38.25" x14ac:dyDescent="0.2">
      <c r="A81" s="306" t="s">
        <v>224</v>
      </c>
      <c r="B81" s="306">
        <v>40</v>
      </c>
      <c r="C81" s="306">
        <v>2017</v>
      </c>
      <c r="D81" s="307" t="s">
        <v>503</v>
      </c>
      <c r="E81" s="308" t="s">
        <v>95</v>
      </c>
      <c r="F81" s="307" t="s">
        <v>476</v>
      </c>
    </row>
    <row r="82" spans="1:6" ht="38.25" x14ac:dyDescent="0.2">
      <c r="A82" s="306" t="s">
        <v>224</v>
      </c>
      <c r="B82" s="306">
        <v>83</v>
      </c>
      <c r="C82" s="306">
        <v>2014</v>
      </c>
      <c r="D82" s="307" t="s">
        <v>79</v>
      </c>
      <c r="E82" s="308" t="s">
        <v>95</v>
      </c>
      <c r="F82" s="307" t="s">
        <v>80</v>
      </c>
    </row>
    <row r="83" spans="1:6" ht="51" x14ac:dyDescent="0.2">
      <c r="A83" s="144" t="s">
        <v>224</v>
      </c>
      <c r="B83" s="131">
        <v>158</v>
      </c>
      <c r="C83" s="134">
        <v>2011</v>
      </c>
      <c r="D83" s="136" t="s">
        <v>173</v>
      </c>
      <c r="E83" s="318" t="s">
        <v>95</v>
      </c>
      <c r="F83" s="325" t="s">
        <v>466</v>
      </c>
    </row>
    <row r="84" spans="1:6" ht="51" x14ac:dyDescent="0.2">
      <c r="A84" s="912" t="s">
        <v>1497</v>
      </c>
      <c r="B84" s="913">
        <v>3</v>
      </c>
      <c r="C84" s="913">
        <v>2021</v>
      </c>
      <c r="D84" s="914" t="s">
        <v>1498</v>
      </c>
      <c r="E84" s="915" t="s">
        <v>95</v>
      </c>
      <c r="F84" s="914" t="s">
        <v>1499</v>
      </c>
    </row>
    <row r="85" spans="1:6" ht="63.75" x14ac:dyDescent="0.2">
      <c r="A85" s="144" t="s">
        <v>1425</v>
      </c>
      <c r="B85" s="131">
        <v>3</v>
      </c>
      <c r="C85" s="134">
        <v>2021</v>
      </c>
      <c r="D85" s="136" t="s">
        <v>1426</v>
      </c>
      <c r="E85" s="320" t="s">
        <v>95</v>
      </c>
      <c r="F85" s="325"/>
    </row>
    <row r="86" spans="1:6" ht="63.75" x14ac:dyDescent="0.2">
      <c r="A86" s="312" t="s">
        <v>225</v>
      </c>
      <c r="B86" s="313">
        <v>5</v>
      </c>
      <c r="C86" s="306">
        <v>2020</v>
      </c>
      <c r="D86" s="314" t="s">
        <v>1795</v>
      </c>
      <c r="E86" s="311" t="s">
        <v>95</v>
      </c>
      <c r="F86" s="316" t="s">
        <v>1796</v>
      </c>
    </row>
    <row r="87" spans="1:6" ht="38.25" x14ac:dyDescent="0.2">
      <c r="A87" s="131" t="s">
        <v>824</v>
      </c>
      <c r="B87" s="131">
        <v>4</v>
      </c>
      <c r="C87" s="134">
        <v>2012</v>
      </c>
      <c r="D87" s="136" t="s">
        <v>171</v>
      </c>
      <c r="E87" s="322" t="s">
        <v>95</v>
      </c>
      <c r="F87" s="326" t="s">
        <v>172</v>
      </c>
    </row>
    <row r="88" spans="1:6" ht="102" x14ac:dyDescent="0.2">
      <c r="A88" s="309" t="s">
        <v>1799</v>
      </c>
      <c r="B88" s="306">
        <v>8</v>
      </c>
      <c r="C88" s="306">
        <v>2020</v>
      </c>
      <c r="D88" s="307" t="s">
        <v>1800</v>
      </c>
      <c r="E88" s="310" t="s">
        <v>95</v>
      </c>
      <c r="F88" s="307" t="s">
        <v>1801</v>
      </c>
    </row>
    <row r="89" spans="1:6" ht="38.25" x14ac:dyDescent="0.2">
      <c r="A89" s="135" t="s">
        <v>873</v>
      </c>
      <c r="B89" s="131">
        <v>1</v>
      </c>
      <c r="C89" s="134">
        <v>2020</v>
      </c>
      <c r="D89" s="132" t="s">
        <v>1369</v>
      </c>
      <c r="E89" s="319" t="s">
        <v>95</v>
      </c>
      <c r="F89" s="325"/>
    </row>
    <row r="90" spans="1:6" ht="63.75" x14ac:dyDescent="0.2">
      <c r="A90" s="135" t="s">
        <v>825</v>
      </c>
      <c r="B90" s="131">
        <v>47</v>
      </c>
      <c r="C90" s="134">
        <v>2020</v>
      </c>
      <c r="D90" s="132" t="s">
        <v>1370</v>
      </c>
      <c r="E90" s="319" t="s">
        <v>95</v>
      </c>
      <c r="F90" s="327"/>
    </row>
    <row r="91" spans="1:6" ht="229.5" x14ac:dyDescent="0.2">
      <c r="A91" s="312" t="s">
        <v>550</v>
      </c>
      <c r="B91" s="313">
        <v>161</v>
      </c>
      <c r="C91" s="306">
        <v>2015</v>
      </c>
      <c r="D91" s="314" t="s">
        <v>1797</v>
      </c>
      <c r="E91" s="315" t="s">
        <v>95</v>
      </c>
      <c r="F91" s="316" t="s">
        <v>1798</v>
      </c>
    </row>
    <row r="92" spans="1:6" ht="51" x14ac:dyDescent="0.2">
      <c r="A92" s="131" t="s">
        <v>873</v>
      </c>
      <c r="B92" s="131">
        <v>5</v>
      </c>
      <c r="C92" s="134">
        <v>2012</v>
      </c>
      <c r="D92" s="136" t="s">
        <v>463</v>
      </c>
      <c r="E92" s="322" t="s">
        <v>95</v>
      </c>
      <c r="F92" s="326"/>
    </row>
    <row r="93" spans="1:6" ht="25.5" x14ac:dyDescent="0.2">
      <c r="A93" s="135" t="s">
        <v>873</v>
      </c>
      <c r="B93" s="131">
        <v>2</v>
      </c>
      <c r="C93" s="134">
        <v>2012</v>
      </c>
      <c r="D93" s="132" t="s">
        <v>1347</v>
      </c>
      <c r="E93" s="319" t="s">
        <v>1088</v>
      </c>
      <c r="F93" s="325" t="s">
        <v>1348</v>
      </c>
    </row>
    <row r="94" spans="1:6" ht="63.75" x14ac:dyDescent="0.2">
      <c r="A94" s="131" t="s">
        <v>873</v>
      </c>
      <c r="B94" s="131">
        <v>1</v>
      </c>
      <c r="C94" s="134">
        <v>2015</v>
      </c>
      <c r="D94" s="136" t="s">
        <v>464</v>
      </c>
      <c r="E94" s="323" t="s">
        <v>95</v>
      </c>
      <c r="F94" s="326" t="s">
        <v>465</v>
      </c>
    </row>
    <row r="95" spans="1:6" ht="25.5" x14ac:dyDescent="0.2">
      <c r="A95" s="131" t="s">
        <v>873</v>
      </c>
      <c r="B95" s="131">
        <v>3</v>
      </c>
      <c r="C95" s="134">
        <v>2015</v>
      </c>
      <c r="D95" s="136" t="s">
        <v>277</v>
      </c>
      <c r="E95" s="322" t="s">
        <v>95</v>
      </c>
      <c r="F95" s="326" t="s">
        <v>278</v>
      </c>
    </row>
    <row r="96" spans="1:6" ht="38.25" x14ac:dyDescent="0.2">
      <c r="A96" s="917" t="s">
        <v>873</v>
      </c>
      <c r="B96" s="296">
        <v>2</v>
      </c>
      <c r="C96" s="297">
        <v>1997</v>
      </c>
      <c r="D96" s="576" t="s">
        <v>1346</v>
      </c>
      <c r="E96" s="918" t="s">
        <v>1088</v>
      </c>
      <c r="F96" s="911"/>
    </row>
    <row r="97" spans="1:6" ht="38.25" x14ac:dyDescent="0.2">
      <c r="A97" s="912" t="s">
        <v>471</v>
      </c>
      <c r="B97" s="919" t="s">
        <v>472</v>
      </c>
      <c r="C97" s="913">
        <v>2001</v>
      </c>
      <c r="D97" s="914" t="s">
        <v>473</v>
      </c>
      <c r="E97" s="915" t="s">
        <v>95</v>
      </c>
      <c r="F97" s="916" t="s">
        <v>474</v>
      </c>
    </row>
  </sheetData>
  <mergeCells count="9">
    <mergeCell ref="A1:A4"/>
    <mergeCell ref="B1:E4"/>
    <mergeCell ref="A5:F6"/>
    <mergeCell ref="A7:A8"/>
    <mergeCell ref="B7:B8"/>
    <mergeCell ref="C7:C8"/>
    <mergeCell ref="D7:D8"/>
    <mergeCell ref="E7:E8"/>
    <mergeCell ref="F7:F8"/>
  </mergeCells>
  <hyperlinks>
    <hyperlink ref="E58" r:id="rId1" xr:uid="{00000000-0004-0000-0100-000000000000}"/>
    <hyperlink ref="E55" r:id="rId2" xr:uid="{00000000-0004-0000-0100-000001000000}"/>
    <hyperlink ref="E56" r:id="rId3" xr:uid="{00000000-0004-0000-0100-000002000000}"/>
    <hyperlink ref="E53" r:id="rId4" xr:uid="{00000000-0004-0000-0100-000003000000}"/>
    <hyperlink ref="E54" r:id="rId5" xr:uid="{00000000-0004-0000-0100-000004000000}"/>
    <hyperlink ref="E52" r:id="rId6" xr:uid="{00000000-0004-0000-0100-000005000000}"/>
    <hyperlink ref="E48" r:id="rId7" xr:uid="{00000000-0004-0000-0100-000006000000}"/>
    <hyperlink ref="E49" r:id="rId8" xr:uid="{00000000-0004-0000-0100-000007000000}"/>
    <hyperlink ref="E50" r:id="rId9" xr:uid="{00000000-0004-0000-0100-000008000000}"/>
    <hyperlink ref="E46" r:id="rId10" xr:uid="{00000000-0004-0000-0100-000009000000}"/>
    <hyperlink ref="E29" r:id="rId11" xr:uid="{00000000-0004-0000-0100-00000A000000}"/>
    <hyperlink ref="E26" r:id="rId12" xr:uid="{00000000-0004-0000-0100-00000B000000}"/>
    <hyperlink ref="E27" r:id="rId13" xr:uid="{00000000-0004-0000-0100-00000C000000}"/>
    <hyperlink ref="E28" r:id="rId14" xr:uid="{00000000-0004-0000-0100-00000D000000}"/>
    <hyperlink ref="E25" r:id="rId15" xr:uid="{00000000-0004-0000-0100-00000E000000}"/>
    <hyperlink ref="E22" r:id="rId16" xr:uid="{00000000-0004-0000-0100-00000F000000}"/>
    <hyperlink ref="E23" r:id="rId17" xr:uid="{00000000-0004-0000-0100-000010000000}"/>
    <hyperlink ref="E24" r:id="rId18" xr:uid="{00000000-0004-0000-0100-000011000000}"/>
    <hyperlink ref="E20" r:id="rId19" xr:uid="{00000000-0004-0000-0100-000012000000}"/>
    <hyperlink ref="E19" r:id="rId20" xr:uid="{00000000-0004-0000-0100-000013000000}"/>
    <hyperlink ref="E17" r:id="rId21" xr:uid="{00000000-0004-0000-0100-000014000000}"/>
    <hyperlink ref="E18" r:id="rId22" xr:uid="{00000000-0004-0000-0100-000015000000}"/>
    <hyperlink ref="E13" r:id="rId23" xr:uid="{00000000-0004-0000-0100-000016000000}"/>
    <hyperlink ref="E14" r:id="rId24" xr:uid="{00000000-0004-0000-0100-000017000000}"/>
    <hyperlink ref="E15" r:id="rId25" xr:uid="{00000000-0004-0000-0100-000018000000}"/>
    <hyperlink ref="E16" r:id="rId26" xr:uid="{00000000-0004-0000-0100-000019000000}"/>
    <hyperlink ref="E12" r:id="rId27" xr:uid="{00000000-0004-0000-0100-00001A000000}"/>
    <hyperlink ref="E10" r:id="rId28" xr:uid="{00000000-0004-0000-0100-00001B000000}"/>
    <hyperlink ref="E87" r:id="rId29" xr:uid="{00000000-0004-0000-0100-00001C000000}"/>
    <hyperlink ref="E85" r:id="rId30" xr:uid="{00000000-0004-0000-0100-00001D000000}"/>
    <hyperlink ref="E83" r:id="rId31" xr:uid="{00000000-0004-0000-0100-00001E000000}"/>
    <hyperlink ref="E79" r:id="rId32" xr:uid="{00000000-0004-0000-0100-00001F000000}"/>
    <hyperlink ref="E80" r:id="rId33" xr:uid="{00000000-0004-0000-0100-000020000000}"/>
    <hyperlink ref="E96" r:id="rId34" xr:uid="{00000000-0004-0000-0100-000021000000}"/>
    <hyperlink ref="E92" r:id="rId35" xr:uid="{00000000-0004-0000-0100-000022000000}"/>
    <hyperlink ref="E93" r:id="rId36" xr:uid="{00000000-0004-0000-0100-000023000000}"/>
    <hyperlink ref="E89" r:id="rId37" xr:uid="{00000000-0004-0000-0100-000024000000}"/>
    <hyperlink ref="E90" r:id="rId38" xr:uid="{00000000-0004-0000-0100-000025000000}"/>
    <hyperlink ref="E94" r:id="rId39" location=":~:text=DESTINATARIOS%3A%20TODAS%20LAS%20ENTIDADES%20DE,LA%20LEY%20594%20DE%202000." xr:uid="{00000000-0004-0000-0100-000026000000}"/>
    <hyperlink ref="E95" r:id="rId40" xr:uid="{00000000-0004-0000-0100-000027000000}"/>
    <hyperlink ref="E97" r:id="rId41" xr:uid="{00000000-0004-0000-0100-000028000000}"/>
    <hyperlink ref="E40" r:id="rId42" xr:uid="{00000000-0004-0000-0100-000029000000}"/>
    <hyperlink ref="E32" r:id="rId43" xr:uid="{00000000-0004-0000-0100-00002A000000}"/>
    <hyperlink ref="E44" r:id="rId44" xr:uid="{00000000-0004-0000-0100-00002B000000}"/>
    <hyperlink ref="E84" r:id="rId45" xr:uid="{00000000-0004-0000-0100-00002C000000}"/>
    <hyperlink ref="E38" r:id="rId46" xr:uid="{00000000-0004-0000-0100-00002D000000}"/>
    <hyperlink ref="E37" r:id="rId47" xr:uid="{00000000-0004-0000-0100-00002E000000}"/>
    <hyperlink ref="E34" r:id="rId48" xr:uid="{00000000-0004-0000-0100-00002F000000}"/>
    <hyperlink ref="E33" r:id="rId49" display="http://www.alcaldiabogota.gov.co/sisjur/normas/Norma1.jsp?i=62230" xr:uid="{00000000-0004-0000-0100-000030000000}"/>
    <hyperlink ref="E42" r:id="rId50" location="1" xr:uid="{00000000-0004-0000-0100-000031000000}"/>
    <hyperlink ref="E35" r:id="rId51" display="http://www.secretariasenado.gov.co/senado/basedoc/ley_1680_2013.html" xr:uid="{00000000-0004-0000-0100-000032000000}"/>
    <hyperlink ref="E41" r:id="rId52" xr:uid="{00000000-0004-0000-0100-000033000000}"/>
    <hyperlink ref="E43" r:id="rId53" xr:uid="{00000000-0004-0000-0100-000034000000}"/>
    <hyperlink ref="E39" r:id="rId54" location=":~:text=Por%20la%20cual%20se%20organiza,T%C3%8DTULO%20I.&amp;text=Esta%20ley%20tiene%20por%20objeto,su%20desarrollo%20integral%20y%20sostenible." xr:uid="{00000000-0004-0000-0100-000035000000}"/>
    <hyperlink ref="E45" r:id="rId55" xr:uid="{00000000-0004-0000-0100-000036000000}"/>
    <hyperlink ref="E66" r:id="rId56" xr:uid="{00000000-0004-0000-0100-000037000000}"/>
    <hyperlink ref="E72" r:id="rId57" xr:uid="{00000000-0004-0000-0100-000038000000}"/>
    <hyperlink ref="E65" r:id="rId58" xr:uid="{00000000-0004-0000-0100-000039000000}"/>
    <hyperlink ref="E64" r:id="rId59" xr:uid="{00000000-0004-0000-0100-00003A000000}"/>
    <hyperlink ref="E88" r:id="rId60" xr:uid="{00000000-0004-0000-0100-00003B000000}"/>
    <hyperlink ref="E63" r:id="rId61" xr:uid="{00000000-0004-0000-0100-00003C000000}"/>
    <hyperlink ref="E11" r:id="rId62" display="Todos" xr:uid="{00000000-0004-0000-0100-00003D000000}"/>
    <hyperlink ref="E67" r:id="rId63" xr:uid="{00000000-0004-0000-0100-00003E000000}"/>
    <hyperlink ref="E30" r:id="rId64" xr:uid="{00000000-0004-0000-0100-00003F000000}"/>
    <hyperlink ref="E69" r:id="rId65" xr:uid="{00000000-0004-0000-0100-000040000000}"/>
    <hyperlink ref="E68" r:id="rId66" xr:uid="{00000000-0004-0000-0100-000041000000}"/>
    <hyperlink ref="E61" r:id="rId67" xr:uid="{00000000-0004-0000-0100-000042000000}"/>
    <hyperlink ref="E70" r:id="rId68" xr:uid="{00000000-0004-0000-0100-000043000000}"/>
    <hyperlink ref="E71" r:id="rId69" display="Capitulo III " xr:uid="{00000000-0004-0000-0100-000044000000}"/>
    <hyperlink ref="E62" r:id="rId70" display="https://www.alcaldiabogota.gov.co/sisjur/normas/Norma1.jsp?i=62110" xr:uid="{00000000-0004-0000-0100-000045000000}"/>
    <hyperlink ref="E82" r:id="rId71" xr:uid="{00000000-0004-0000-0100-000046000000}"/>
    <hyperlink ref="E81" r:id="rId72" xr:uid="{00000000-0004-0000-0100-000047000000}"/>
    <hyperlink ref="E91" r:id="rId73" xr:uid="{00000000-0004-0000-0100-000048000000}"/>
    <hyperlink ref="E51" r:id="rId74" xr:uid="{00000000-0004-0000-0100-000049000000}"/>
    <hyperlink ref="E21" r:id="rId75" xr:uid="{00000000-0004-0000-0100-00004A000000}"/>
    <hyperlink ref="E73" r:id="rId76" xr:uid="{00000000-0004-0000-0100-00004B000000}"/>
    <hyperlink ref="E59" r:id="rId77" display="https://normativa.archivogeneral.gov.co/decreto-1080-de-2015/" xr:uid="{00000000-0004-0000-0100-00004C000000}"/>
    <hyperlink ref="E31" r:id="rId78" location="0" display="todos " xr:uid="{00000000-0004-0000-0100-00004D000000}"/>
    <hyperlink ref="E36" r:id="rId79" xr:uid="{00000000-0004-0000-0100-00004E000000}"/>
    <hyperlink ref="E47" r:id="rId80" xr:uid="{00000000-0004-0000-0100-00004F000000}"/>
    <hyperlink ref="E60" r:id="rId81" display="https://www.alcaldiabogota.gov.co/sisjur/normas/Norma1.jsp?dt=S&amp;i=71552" xr:uid="{00000000-0004-0000-0100-000050000000}"/>
    <hyperlink ref="E78" r:id="rId82" xr:uid="{00000000-0004-0000-0100-000051000000}"/>
    <hyperlink ref="E74" r:id="rId83" xr:uid="{00000000-0004-0000-0100-000052000000}"/>
    <hyperlink ref="E75" r:id="rId84" xr:uid="{00000000-0004-0000-0100-000053000000}"/>
    <hyperlink ref="E76" r:id="rId85" xr:uid="{00000000-0004-0000-0100-000054000000}"/>
    <hyperlink ref="E77" r:id="rId86" xr:uid="{00000000-0004-0000-0100-000055000000}"/>
  </hyperlinks>
  <pageMargins left="0.7" right="0.7" top="0.75" bottom="0.75" header="0.3" footer="0.3"/>
  <pageSetup orientation="portrait" r:id="rId87"/>
  <drawing r:id="rId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B36"/>
  <sheetViews>
    <sheetView showGridLines="0" topLeftCell="A8" zoomScale="90" zoomScaleNormal="90" workbookViewId="0">
      <selection activeCell="B15" sqref="B15"/>
    </sheetView>
  </sheetViews>
  <sheetFormatPr baseColWidth="10" defaultColWidth="11.42578125" defaultRowHeight="12.75" x14ac:dyDescent="0.2"/>
  <cols>
    <col min="1" max="1" width="24.28515625" style="221" customWidth="1"/>
    <col min="2" max="2" width="22.28515625" style="222" customWidth="1"/>
    <col min="3" max="3" width="10" style="218" customWidth="1"/>
    <col min="4" max="4" width="47.7109375" style="218" customWidth="1"/>
    <col min="5" max="5" width="18.5703125" style="223" customWidth="1"/>
    <col min="6" max="6" width="47.7109375" style="218" customWidth="1"/>
    <col min="7" max="7" width="24.42578125" style="217" customWidth="1"/>
    <col min="8" max="8" width="39.42578125" style="217" customWidth="1"/>
    <col min="9" max="9" width="21.85546875" style="217" customWidth="1"/>
    <col min="10" max="10" width="23.85546875" style="217" customWidth="1"/>
    <col min="11" max="11" width="1.7109375" style="217" customWidth="1"/>
    <col min="12" max="12" width="24.42578125" style="217" customWidth="1"/>
    <col min="13" max="13" width="39.42578125" style="217" customWidth="1"/>
    <col min="14" max="14" width="25.85546875" style="217" customWidth="1"/>
    <col min="15" max="15" width="22.85546875" style="217" customWidth="1"/>
    <col min="16" max="16" width="20.140625" style="217" customWidth="1"/>
    <col min="17" max="19" width="11.42578125" style="217"/>
    <col min="20" max="20" width="58.42578125" style="217" hidden="1" customWidth="1"/>
    <col min="21" max="21" width="0" style="217" hidden="1" customWidth="1"/>
    <col min="22" max="16384" width="11.42578125" style="217"/>
  </cols>
  <sheetData>
    <row r="1" spans="1:21" s="82" customFormat="1" ht="24" customHeight="1" x14ac:dyDescent="0.2">
      <c r="A1" s="758"/>
      <c r="B1" s="760" t="s">
        <v>508</v>
      </c>
      <c r="C1" s="761"/>
      <c r="D1" s="761"/>
      <c r="E1" s="762"/>
      <c r="F1" s="216" t="s">
        <v>509</v>
      </c>
      <c r="G1" s="217"/>
      <c r="H1" s="217"/>
    </row>
    <row r="2" spans="1:21" s="82" customFormat="1" ht="24" customHeight="1" x14ac:dyDescent="0.2">
      <c r="A2" s="758"/>
      <c r="B2" s="763"/>
      <c r="C2" s="764"/>
      <c r="D2" s="764"/>
      <c r="E2" s="765"/>
      <c r="F2" s="216" t="s">
        <v>510</v>
      </c>
      <c r="G2" s="217"/>
      <c r="H2" s="217"/>
    </row>
    <row r="3" spans="1:21" s="82" customFormat="1" ht="24" customHeight="1" x14ac:dyDescent="0.2">
      <c r="A3" s="758"/>
      <c r="B3" s="763"/>
      <c r="C3" s="764"/>
      <c r="D3" s="764"/>
      <c r="E3" s="765"/>
      <c r="F3" s="216" t="s">
        <v>511</v>
      </c>
      <c r="G3" s="217"/>
      <c r="H3" s="217"/>
    </row>
    <row r="4" spans="1:21" s="82" customFormat="1" ht="24" customHeight="1" x14ac:dyDescent="0.2">
      <c r="A4" s="759"/>
      <c r="B4" s="766"/>
      <c r="C4" s="767"/>
      <c r="D4" s="767"/>
      <c r="E4" s="768"/>
      <c r="F4" s="216" t="s">
        <v>794</v>
      </c>
      <c r="G4" s="217"/>
      <c r="H4" s="217"/>
    </row>
    <row r="5" spans="1:21" s="211" customFormat="1" ht="12" customHeight="1" x14ac:dyDescent="0.2">
      <c r="A5" s="769" t="s">
        <v>842</v>
      </c>
      <c r="B5" s="769"/>
      <c r="C5" s="769"/>
      <c r="D5" s="769"/>
      <c r="E5" s="769"/>
      <c r="F5" s="769"/>
      <c r="G5" s="218"/>
      <c r="H5" s="218"/>
      <c r="I5" s="218"/>
      <c r="J5" s="218"/>
      <c r="K5" s="218"/>
      <c r="L5" s="213"/>
      <c r="M5" s="213"/>
      <c r="N5" s="213"/>
      <c r="O5" s="213"/>
      <c r="P5" s="213"/>
      <c r="U5" s="212"/>
    </row>
    <row r="6" spans="1:21" s="211" customFormat="1" ht="21.75" customHeight="1" x14ac:dyDescent="0.2">
      <c r="A6" s="769"/>
      <c r="B6" s="769"/>
      <c r="C6" s="769"/>
      <c r="D6" s="769"/>
      <c r="E6" s="769"/>
      <c r="F6" s="769"/>
      <c r="G6" s="218"/>
      <c r="H6" s="215"/>
      <c r="I6" s="215"/>
      <c r="J6" s="214"/>
      <c r="K6" s="214"/>
      <c r="L6" s="213"/>
      <c r="M6" s="213"/>
      <c r="N6" s="213"/>
      <c r="O6" s="213"/>
      <c r="P6" s="213"/>
      <c r="U6" s="212"/>
    </row>
    <row r="7" spans="1:21" ht="14.25" customHeight="1" thickBot="1" x14ac:dyDescent="0.25">
      <c r="A7" s="770" t="s">
        <v>8</v>
      </c>
      <c r="B7" s="772" t="s">
        <v>9</v>
      </c>
      <c r="C7" s="772" t="s">
        <v>10</v>
      </c>
      <c r="D7" s="772" t="s">
        <v>83</v>
      </c>
      <c r="E7" s="772" t="s">
        <v>11</v>
      </c>
      <c r="F7" s="772" t="s">
        <v>512</v>
      </c>
    </row>
    <row r="8" spans="1:21" ht="41.25" customHeight="1" thickTop="1" thickBot="1" x14ac:dyDescent="0.25">
      <c r="A8" s="771"/>
      <c r="B8" s="773"/>
      <c r="C8" s="774"/>
      <c r="D8" s="774"/>
      <c r="E8" s="774"/>
      <c r="F8" s="774"/>
    </row>
    <row r="9" spans="1:21" ht="54.75" customHeight="1" x14ac:dyDescent="0.2">
      <c r="A9" s="696" t="s">
        <v>71</v>
      </c>
      <c r="B9" s="648">
        <v>1</v>
      </c>
      <c r="C9" s="648">
        <v>2025</v>
      </c>
      <c r="D9" s="649" t="s">
        <v>1961</v>
      </c>
      <c r="E9" s="612"/>
      <c r="F9" s="651" t="s">
        <v>1960</v>
      </c>
    </row>
    <row r="10" spans="1:21" ht="99" customHeight="1" x14ac:dyDescent="0.2">
      <c r="A10" s="703" t="s">
        <v>120</v>
      </c>
      <c r="B10" s="564">
        <v>927</v>
      </c>
      <c r="C10" s="564">
        <v>2024</v>
      </c>
      <c r="D10" s="624" t="s">
        <v>1954</v>
      </c>
      <c r="E10" s="566" t="s">
        <v>1955</v>
      </c>
      <c r="F10" s="625" t="s">
        <v>1956</v>
      </c>
    </row>
    <row r="11" spans="1:21" ht="49.5" customHeight="1" x14ac:dyDescent="0.2">
      <c r="A11" s="710" t="s">
        <v>120</v>
      </c>
      <c r="B11" s="711">
        <v>1</v>
      </c>
      <c r="C11" s="711">
        <v>2020</v>
      </c>
      <c r="D11" s="712" t="s">
        <v>1959</v>
      </c>
      <c r="E11" s="726" t="s">
        <v>89</v>
      </c>
      <c r="F11" s="714" t="s">
        <v>1359</v>
      </c>
    </row>
    <row r="12" spans="1:21" ht="72.75" customHeight="1" thickBot="1" x14ac:dyDescent="0.25">
      <c r="A12" s="698" t="s">
        <v>71</v>
      </c>
      <c r="B12" s="570">
        <v>12</v>
      </c>
      <c r="C12" s="570">
        <v>1994</v>
      </c>
      <c r="D12" s="699" t="s">
        <v>94</v>
      </c>
      <c r="E12" s="631" t="s">
        <v>89</v>
      </c>
      <c r="F12" s="700" t="s">
        <v>1351</v>
      </c>
    </row>
    <row r="13" spans="1:21" ht="67.5" customHeight="1" x14ac:dyDescent="0.2">
      <c r="A13" s="724" t="s">
        <v>97</v>
      </c>
      <c r="B13" s="648">
        <v>2294</v>
      </c>
      <c r="C13" s="648">
        <v>2023</v>
      </c>
      <c r="D13" s="649" t="s">
        <v>1630</v>
      </c>
      <c r="E13" s="725" t="s">
        <v>95</v>
      </c>
      <c r="F13" s="651"/>
    </row>
    <row r="14" spans="1:21" ht="40.5" customHeight="1" x14ac:dyDescent="0.2">
      <c r="A14" s="703" t="s">
        <v>44</v>
      </c>
      <c r="B14" s="564">
        <v>1712</v>
      </c>
      <c r="C14" s="564">
        <v>2014</v>
      </c>
      <c r="D14" s="624" t="s">
        <v>791</v>
      </c>
      <c r="E14" s="566" t="s">
        <v>89</v>
      </c>
      <c r="F14" s="625" t="s">
        <v>792</v>
      </c>
    </row>
    <row r="15" spans="1:21" ht="105" customHeight="1" x14ac:dyDescent="0.2">
      <c r="A15" s="703" t="s">
        <v>97</v>
      </c>
      <c r="B15" s="564">
        <v>1474</v>
      </c>
      <c r="C15" s="564">
        <v>2011</v>
      </c>
      <c r="D15" s="624" t="s">
        <v>1958</v>
      </c>
      <c r="E15" s="566" t="s">
        <v>89</v>
      </c>
      <c r="F15" s="625" t="s">
        <v>790</v>
      </c>
    </row>
    <row r="16" spans="1:21" ht="63.75" customHeight="1" x14ac:dyDescent="0.2">
      <c r="A16" s="715" t="s">
        <v>44</v>
      </c>
      <c r="B16" s="564">
        <v>819</v>
      </c>
      <c r="C16" s="564">
        <v>2003</v>
      </c>
      <c r="D16" s="624" t="s">
        <v>1957</v>
      </c>
      <c r="E16" s="566" t="s">
        <v>89</v>
      </c>
      <c r="F16" s="624" t="s">
        <v>787</v>
      </c>
    </row>
    <row r="17" spans="1:28" ht="32.25" customHeight="1" thickBot="1" x14ac:dyDescent="0.25">
      <c r="A17" s="706" t="s">
        <v>44</v>
      </c>
      <c r="B17" s="707">
        <v>152</v>
      </c>
      <c r="C17" s="707">
        <v>1994</v>
      </c>
      <c r="D17" s="708" t="s">
        <v>254</v>
      </c>
      <c r="E17" s="97" t="s">
        <v>89</v>
      </c>
      <c r="F17" s="709" t="s">
        <v>786</v>
      </c>
    </row>
    <row r="18" spans="1:28" ht="87.75" customHeight="1" x14ac:dyDescent="0.2">
      <c r="A18" s="696" t="s">
        <v>90</v>
      </c>
      <c r="B18" s="648">
        <v>222</v>
      </c>
      <c r="C18" s="648">
        <v>2023</v>
      </c>
      <c r="D18" s="649" t="s">
        <v>1950</v>
      </c>
      <c r="E18" s="612" t="s">
        <v>1953</v>
      </c>
      <c r="F18" s="651" t="s">
        <v>1951</v>
      </c>
    </row>
    <row r="19" spans="1:28" ht="54.75" customHeight="1" x14ac:dyDescent="0.2">
      <c r="A19" s="703" t="s">
        <v>756</v>
      </c>
      <c r="B19" s="564">
        <v>221</v>
      </c>
      <c r="C19" s="564">
        <v>2023</v>
      </c>
      <c r="D19" s="624" t="s">
        <v>1606</v>
      </c>
      <c r="E19" s="646" t="s">
        <v>95</v>
      </c>
      <c r="F19" s="625" t="s">
        <v>758</v>
      </c>
    </row>
    <row r="20" spans="1:28" ht="102" x14ac:dyDescent="0.2">
      <c r="A20" s="703" t="s">
        <v>90</v>
      </c>
      <c r="B20" s="564">
        <v>192</v>
      </c>
      <c r="C20" s="564">
        <v>2021</v>
      </c>
      <c r="D20" s="624" t="s">
        <v>1964</v>
      </c>
      <c r="E20" s="718" t="s">
        <v>89</v>
      </c>
      <c r="F20" s="625" t="s">
        <v>1491</v>
      </c>
    </row>
    <row r="21" spans="1:28" ht="51" x14ac:dyDescent="0.2">
      <c r="A21" s="703" t="s">
        <v>1350</v>
      </c>
      <c r="B21" s="564">
        <v>189</v>
      </c>
      <c r="C21" s="564">
        <v>2020</v>
      </c>
      <c r="D21" s="624" t="s">
        <v>1265</v>
      </c>
      <c r="E21" s="718" t="s">
        <v>89</v>
      </c>
      <c r="F21" s="625" t="s">
        <v>1265</v>
      </c>
    </row>
    <row r="22" spans="1:28" ht="66.75" customHeight="1" x14ac:dyDescent="0.2">
      <c r="A22" s="717" t="s">
        <v>90</v>
      </c>
      <c r="B22" s="564">
        <v>777</v>
      </c>
      <c r="C22" s="704">
        <v>2019</v>
      </c>
      <c r="D22" s="624" t="s">
        <v>1092</v>
      </c>
      <c r="E22" s="718" t="s">
        <v>95</v>
      </c>
      <c r="F22" s="625" t="s">
        <v>1398</v>
      </c>
    </row>
    <row r="23" spans="1:28" ht="39.75" customHeight="1" x14ac:dyDescent="0.2">
      <c r="A23" s="703" t="s">
        <v>749</v>
      </c>
      <c r="B23" s="564">
        <v>612</v>
      </c>
      <c r="C23" s="564">
        <v>2018</v>
      </c>
      <c r="D23" s="624" t="s">
        <v>754</v>
      </c>
      <c r="E23" s="566" t="s">
        <v>95</v>
      </c>
      <c r="F23" s="625" t="s">
        <v>755</v>
      </c>
    </row>
    <row r="24" spans="1:28" ht="67.5" customHeight="1" x14ac:dyDescent="0.2">
      <c r="A24" s="701" t="s">
        <v>90</v>
      </c>
      <c r="B24" s="564">
        <v>1499</v>
      </c>
      <c r="C24" s="564">
        <v>2017</v>
      </c>
      <c r="D24" s="624" t="s">
        <v>403</v>
      </c>
      <c r="E24" s="702" t="s">
        <v>89</v>
      </c>
      <c r="F24" s="625" t="s">
        <v>788</v>
      </c>
    </row>
    <row r="25" spans="1:28" ht="56.25" customHeight="1" x14ac:dyDescent="0.2">
      <c r="A25" s="703" t="s">
        <v>65</v>
      </c>
      <c r="B25" s="564">
        <v>103</v>
      </c>
      <c r="C25" s="704">
        <v>2015</v>
      </c>
      <c r="D25" s="624" t="s">
        <v>1963</v>
      </c>
      <c r="E25" s="716" t="s">
        <v>1952</v>
      </c>
      <c r="F25" s="625" t="s">
        <v>69</v>
      </c>
    </row>
    <row r="26" spans="1:28" ht="87.75" customHeight="1" x14ac:dyDescent="0.2">
      <c r="A26" s="703" t="s">
        <v>65</v>
      </c>
      <c r="B26" s="563">
        <v>371</v>
      </c>
      <c r="C26" s="563">
        <v>2010</v>
      </c>
      <c r="D26" s="624" t="s">
        <v>413</v>
      </c>
      <c r="E26" s="566" t="s">
        <v>95</v>
      </c>
      <c r="F26" s="625" t="s">
        <v>408</v>
      </c>
      <c r="G26" s="220"/>
      <c r="H26" s="220"/>
      <c r="I26" s="220"/>
      <c r="J26" s="220"/>
      <c r="K26" s="220"/>
      <c r="L26" s="220"/>
      <c r="M26" s="220"/>
      <c r="N26" s="220"/>
      <c r="O26" s="220"/>
      <c r="P26" s="220"/>
      <c r="Q26" s="220"/>
      <c r="R26" s="220"/>
      <c r="S26" s="220"/>
      <c r="T26" s="220"/>
      <c r="U26" s="220"/>
      <c r="V26" s="220"/>
      <c r="W26" s="220"/>
      <c r="X26" s="220"/>
      <c r="Y26" s="220"/>
      <c r="Z26" s="220"/>
      <c r="AA26" s="220"/>
      <c r="AB26" s="220"/>
    </row>
    <row r="27" spans="1:28" ht="83.45" customHeight="1" x14ac:dyDescent="0.2">
      <c r="A27" s="717" t="s">
        <v>90</v>
      </c>
      <c r="B27" s="720">
        <v>53</v>
      </c>
      <c r="C27" s="564">
        <v>2007</v>
      </c>
      <c r="D27" s="721" t="s">
        <v>1354</v>
      </c>
      <c r="E27" s="702" t="s">
        <v>89</v>
      </c>
      <c r="F27" s="723" t="s">
        <v>1355</v>
      </c>
    </row>
    <row r="28" spans="1:28" ht="65.25" customHeight="1" x14ac:dyDescent="0.2">
      <c r="A28" s="717" t="s">
        <v>1350</v>
      </c>
      <c r="B28" s="564">
        <v>32</v>
      </c>
      <c r="C28" s="564">
        <v>2007</v>
      </c>
      <c r="D28" s="624" t="s">
        <v>1093</v>
      </c>
      <c r="E28" s="718" t="s">
        <v>95</v>
      </c>
      <c r="F28" s="625"/>
    </row>
    <row r="29" spans="1:28" ht="124.5" customHeight="1" x14ac:dyDescent="0.2">
      <c r="A29" s="710" t="s">
        <v>65</v>
      </c>
      <c r="B29" s="711">
        <v>505</v>
      </c>
      <c r="C29" s="711">
        <v>2007</v>
      </c>
      <c r="D29" s="712" t="s">
        <v>1949</v>
      </c>
      <c r="E29" s="713" t="s">
        <v>91</v>
      </c>
      <c r="F29" s="714" t="s">
        <v>92</v>
      </c>
    </row>
    <row r="30" spans="1:28" ht="107.25" customHeight="1" x14ac:dyDescent="0.2">
      <c r="A30" s="717" t="s">
        <v>90</v>
      </c>
      <c r="B30" s="720">
        <v>449</v>
      </c>
      <c r="C30" s="564">
        <v>1999</v>
      </c>
      <c r="D30" s="721" t="s">
        <v>1352</v>
      </c>
      <c r="E30" s="702" t="s">
        <v>89</v>
      </c>
      <c r="F30" s="723" t="s">
        <v>1353</v>
      </c>
    </row>
    <row r="31" spans="1:28" ht="39" customHeight="1" x14ac:dyDescent="0.2">
      <c r="A31" s="703" t="s">
        <v>90</v>
      </c>
      <c r="B31" s="564">
        <v>111</v>
      </c>
      <c r="C31" s="564">
        <v>1996</v>
      </c>
      <c r="D31" s="624" t="s">
        <v>1490</v>
      </c>
      <c r="E31" s="718" t="s">
        <v>89</v>
      </c>
      <c r="F31" s="625" t="s">
        <v>1962</v>
      </c>
    </row>
    <row r="32" spans="1:28" ht="114" customHeight="1" thickBot="1" x14ac:dyDescent="0.25">
      <c r="A32" s="705" t="s">
        <v>1817</v>
      </c>
      <c r="B32" s="570">
        <v>714</v>
      </c>
      <c r="C32" s="570">
        <v>1996</v>
      </c>
      <c r="D32" s="699" t="s">
        <v>404</v>
      </c>
      <c r="E32" s="631" t="s">
        <v>89</v>
      </c>
      <c r="F32" s="700" t="s">
        <v>789</v>
      </c>
    </row>
    <row r="33" spans="1:6" ht="75" customHeight="1" thickBot="1" x14ac:dyDescent="0.25">
      <c r="A33" s="697" t="s">
        <v>224</v>
      </c>
      <c r="B33" s="219">
        <v>133</v>
      </c>
      <c r="C33" s="219">
        <v>2020</v>
      </c>
      <c r="D33" s="624" t="s">
        <v>1233</v>
      </c>
      <c r="E33" s="52" t="s">
        <v>89</v>
      </c>
      <c r="F33" s="625" t="s">
        <v>1349</v>
      </c>
    </row>
    <row r="34" spans="1:6" ht="75" customHeight="1" x14ac:dyDescent="0.2">
      <c r="A34" s="696" t="s">
        <v>224</v>
      </c>
      <c r="B34" s="648">
        <v>24</v>
      </c>
      <c r="C34" s="648">
        <v>2019</v>
      </c>
      <c r="D34" s="649" t="s">
        <v>759</v>
      </c>
      <c r="E34" s="612" t="s">
        <v>89</v>
      </c>
      <c r="F34" s="651" t="s">
        <v>759</v>
      </c>
    </row>
    <row r="35" spans="1:6" ht="39" thickBot="1" x14ac:dyDescent="0.25">
      <c r="A35" s="698" t="s">
        <v>1064</v>
      </c>
      <c r="B35" s="570">
        <v>37</v>
      </c>
      <c r="C35" s="570">
        <v>2019</v>
      </c>
      <c r="D35" s="699" t="s">
        <v>1492</v>
      </c>
      <c r="E35" s="719" t="s">
        <v>89</v>
      </c>
      <c r="F35" s="700" t="s">
        <v>1493</v>
      </c>
    </row>
    <row r="36" spans="1:6" ht="58.15" customHeight="1" x14ac:dyDescent="0.2">
      <c r="A36" s="717" t="s">
        <v>1356</v>
      </c>
      <c r="B36" s="720">
        <v>4788</v>
      </c>
      <c r="C36" s="564">
        <v>2016</v>
      </c>
      <c r="D36" s="721" t="s">
        <v>1357</v>
      </c>
      <c r="E36" s="702" t="s">
        <v>89</v>
      </c>
      <c r="F36" s="722" t="s">
        <v>1357</v>
      </c>
    </row>
  </sheetData>
  <mergeCells count="9">
    <mergeCell ref="A1:A4"/>
    <mergeCell ref="B1:E4"/>
    <mergeCell ref="A5:F6"/>
    <mergeCell ref="A7:A8"/>
    <mergeCell ref="B7:B8"/>
    <mergeCell ref="C7:C8"/>
    <mergeCell ref="D7:D8"/>
    <mergeCell ref="E7:E8"/>
    <mergeCell ref="F7:F8"/>
  </mergeCells>
  <hyperlinks>
    <hyperlink ref="E33" r:id="rId1" xr:uid="{00000000-0004-0000-0200-000000000000}"/>
    <hyperlink ref="E23" r:id="rId2" xr:uid="{00000000-0004-0000-0200-000001000000}"/>
    <hyperlink ref="E17" r:id="rId3" xr:uid="{00000000-0004-0000-0200-000002000000}"/>
    <hyperlink ref="E16" r:id="rId4" xr:uid="{00000000-0004-0000-0200-000003000000}"/>
    <hyperlink ref="E29" r:id="rId5" xr:uid="{00000000-0004-0000-0200-000004000000}"/>
    <hyperlink ref="E12" r:id="rId6" xr:uid="{00000000-0004-0000-0200-000005000000}"/>
    <hyperlink ref="E24" r:id="rId7" xr:uid="{00000000-0004-0000-0200-000006000000}"/>
    <hyperlink ref="E32" r:id="rId8" xr:uid="{00000000-0004-0000-0200-000007000000}"/>
    <hyperlink ref="E15" r:id="rId9" xr:uid="{00000000-0004-0000-0200-000008000000}"/>
    <hyperlink ref="E14" r:id="rId10" xr:uid="{00000000-0004-0000-0200-000009000000}"/>
    <hyperlink ref="E25" r:id="rId11" display="Todos" xr:uid="{00000000-0004-0000-0200-00000A000000}"/>
    <hyperlink ref="E26" r:id="rId12" xr:uid="{00000000-0004-0000-0200-00000B000000}"/>
    <hyperlink ref="E22" r:id="rId13" xr:uid="{00000000-0004-0000-0200-00000C000000}"/>
    <hyperlink ref="E28" r:id="rId14" xr:uid="{00000000-0004-0000-0200-00000D000000}"/>
    <hyperlink ref="E30" r:id="rId15" xr:uid="{00000000-0004-0000-0200-00000E000000}"/>
    <hyperlink ref="E27" r:id="rId16" xr:uid="{00000000-0004-0000-0200-00000F000000}"/>
    <hyperlink ref="E36" r:id="rId17" xr:uid="{00000000-0004-0000-0200-000010000000}"/>
    <hyperlink ref="E11" r:id="rId18" xr:uid="{00000000-0004-0000-0200-000011000000}"/>
    <hyperlink ref="E34" r:id="rId19" xr:uid="{00000000-0004-0000-0200-000012000000}"/>
    <hyperlink ref="E31" r:id="rId20" xr:uid="{00000000-0004-0000-0200-000014000000}"/>
    <hyperlink ref="E20" r:id="rId21" xr:uid="{00000000-0004-0000-0200-000015000000}"/>
    <hyperlink ref="E35" r:id="rId22" xr:uid="{00000000-0004-0000-0200-000016000000}"/>
    <hyperlink ref="E21" r:id="rId23" xr:uid="{00000000-0004-0000-0200-000017000000}"/>
    <hyperlink ref="E19" r:id="rId24" xr:uid="{00000000-0004-0000-0200-000018000000}"/>
    <hyperlink ref="E13" r:id="rId25" xr:uid="{00000000-0004-0000-0200-000019000000}"/>
  </hyperlinks>
  <pageMargins left="0.7" right="0.7" top="0.75" bottom="0.75" header="0.3" footer="0.3"/>
  <pageSetup orientation="portrait" r:id="rId26"/>
  <drawing r:id="rId2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M34"/>
  <sheetViews>
    <sheetView zoomScale="94" zoomScaleNormal="94" workbookViewId="0">
      <selection activeCell="G14" sqref="G14"/>
    </sheetView>
  </sheetViews>
  <sheetFormatPr baseColWidth="10" defaultRowHeight="12.75" x14ac:dyDescent="0.2"/>
  <cols>
    <col min="1" max="1" width="10.140625" customWidth="1"/>
    <col min="2" max="2" width="13.85546875" customWidth="1"/>
    <col min="3" max="3" width="12.85546875" customWidth="1"/>
    <col min="4" max="4" width="5" customWidth="1"/>
    <col min="5" max="5" width="16.28515625" style="40" customWidth="1"/>
    <col min="6" max="6" width="10.140625" customWidth="1"/>
    <col min="7" max="7" width="48.140625" customWidth="1"/>
    <col min="8" max="8" width="11.5703125" customWidth="1"/>
    <col min="9" max="9" width="10.42578125" customWidth="1"/>
    <col min="11" max="11" width="15.42578125" customWidth="1"/>
  </cols>
  <sheetData>
    <row r="1" spans="1:39" s="3" customFormat="1" ht="15" x14ac:dyDescent="0.2">
      <c r="A1" s="789"/>
      <c r="B1" s="789"/>
      <c r="C1" s="789"/>
      <c r="D1" s="790" t="s">
        <v>257</v>
      </c>
      <c r="E1" s="790"/>
      <c r="F1" s="790"/>
      <c r="G1" s="790"/>
      <c r="H1" s="790"/>
      <c r="I1" s="790"/>
      <c r="J1" s="790"/>
      <c r="K1" s="790"/>
      <c r="L1" s="790"/>
      <c r="M1" s="790"/>
      <c r="N1" s="790"/>
      <c r="O1" s="790"/>
      <c r="P1" s="790"/>
      <c r="Q1" s="790"/>
      <c r="R1" s="790"/>
      <c r="S1" s="790"/>
      <c r="T1" s="790"/>
      <c r="U1" s="790"/>
      <c r="V1" s="791" t="s">
        <v>259</v>
      </c>
      <c r="W1" s="791"/>
      <c r="X1" s="8"/>
      <c r="Y1" s="8"/>
      <c r="Z1" s="8"/>
      <c r="AA1" s="8"/>
      <c r="AB1" s="8"/>
      <c r="AC1" s="8"/>
      <c r="AD1" s="8"/>
      <c r="AE1" s="8"/>
      <c r="AF1" s="8"/>
      <c r="AG1" s="8"/>
      <c r="AH1" s="8"/>
      <c r="AI1" s="8"/>
      <c r="AJ1" s="8"/>
      <c r="AK1" s="8"/>
      <c r="AL1" s="8"/>
      <c r="AM1" s="8"/>
    </row>
    <row r="2" spans="1:39" s="3" customFormat="1" ht="15" x14ac:dyDescent="0.2">
      <c r="A2" s="789"/>
      <c r="B2" s="789"/>
      <c r="C2" s="789"/>
      <c r="D2" s="790"/>
      <c r="E2" s="790"/>
      <c r="F2" s="790"/>
      <c r="G2" s="790"/>
      <c r="H2" s="790"/>
      <c r="I2" s="790"/>
      <c r="J2" s="790"/>
      <c r="K2" s="790"/>
      <c r="L2" s="790"/>
      <c r="M2" s="790"/>
      <c r="N2" s="790"/>
      <c r="O2" s="790"/>
      <c r="P2" s="790"/>
      <c r="Q2" s="790"/>
      <c r="R2" s="790"/>
      <c r="S2" s="790"/>
      <c r="T2" s="790"/>
      <c r="U2" s="790"/>
      <c r="V2" s="791" t="s">
        <v>260</v>
      </c>
      <c r="W2" s="791"/>
      <c r="X2" s="8"/>
      <c r="Y2" s="8"/>
      <c r="Z2" s="8"/>
      <c r="AA2" s="8"/>
      <c r="AB2" s="8"/>
      <c r="AC2" s="8"/>
      <c r="AD2" s="8"/>
      <c r="AE2" s="8"/>
      <c r="AF2" s="8"/>
      <c r="AG2" s="8"/>
      <c r="AH2" s="8"/>
      <c r="AI2" s="8"/>
      <c r="AJ2" s="8"/>
      <c r="AK2" s="8"/>
      <c r="AL2" s="8"/>
      <c r="AM2" s="8"/>
    </row>
    <row r="3" spans="1:39" s="3" customFormat="1" ht="15" x14ac:dyDescent="0.2">
      <c r="A3" s="789"/>
      <c r="B3" s="789"/>
      <c r="C3" s="789"/>
      <c r="D3" s="790"/>
      <c r="E3" s="790"/>
      <c r="F3" s="790"/>
      <c r="G3" s="790"/>
      <c r="H3" s="790"/>
      <c r="I3" s="790"/>
      <c r="J3" s="790"/>
      <c r="K3" s="790"/>
      <c r="L3" s="790"/>
      <c r="M3" s="790"/>
      <c r="N3" s="790"/>
      <c r="O3" s="790"/>
      <c r="P3" s="790"/>
      <c r="Q3" s="790"/>
      <c r="R3" s="790"/>
      <c r="S3" s="790"/>
      <c r="T3" s="790"/>
      <c r="U3" s="790"/>
      <c r="V3" s="791" t="s">
        <v>258</v>
      </c>
      <c r="W3" s="791"/>
      <c r="X3" s="8"/>
      <c r="Y3" s="8"/>
      <c r="Z3" s="8"/>
      <c r="AA3" s="8"/>
      <c r="AB3" s="8"/>
      <c r="AC3" s="8"/>
      <c r="AD3" s="8"/>
      <c r="AE3" s="8"/>
      <c r="AF3" s="8"/>
      <c r="AG3" s="8"/>
      <c r="AH3" s="8"/>
      <c r="AI3" s="8"/>
      <c r="AJ3" s="8"/>
      <c r="AK3" s="8"/>
      <c r="AL3" s="8"/>
      <c r="AM3" s="8"/>
    </row>
    <row r="4" spans="1:39" s="3" customFormat="1" ht="15" x14ac:dyDescent="0.2">
      <c r="A4" s="789"/>
      <c r="B4" s="789"/>
      <c r="C4" s="789"/>
      <c r="D4" s="790"/>
      <c r="E4" s="790"/>
      <c r="F4" s="790"/>
      <c r="G4" s="790"/>
      <c r="H4" s="790"/>
      <c r="I4" s="790"/>
      <c r="J4" s="790"/>
      <c r="K4" s="790"/>
      <c r="L4" s="790"/>
      <c r="M4" s="790"/>
      <c r="N4" s="790"/>
      <c r="O4" s="790"/>
      <c r="P4" s="790"/>
      <c r="Q4" s="790"/>
      <c r="R4" s="790"/>
      <c r="S4" s="790"/>
      <c r="T4" s="790"/>
      <c r="U4" s="790"/>
      <c r="V4" s="791" t="s">
        <v>261</v>
      </c>
      <c r="W4" s="791"/>
      <c r="X4" s="8"/>
      <c r="Y4" s="8"/>
      <c r="Z4" s="8"/>
      <c r="AA4" s="8"/>
      <c r="AB4" s="8"/>
      <c r="AC4" s="8"/>
      <c r="AD4" s="8"/>
      <c r="AE4" s="8"/>
      <c r="AF4" s="8"/>
      <c r="AG4" s="8"/>
      <c r="AH4" s="8"/>
      <c r="AI4" s="8"/>
      <c r="AJ4" s="8"/>
      <c r="AK4" s="8"/>
      <c r="AL4" s="8"/>
      <c r="AM4" s="8"/>
    </row>
    <row r="5" spans="1:39" s="3" customFormat="1" ht="26.25" x14ac:dyDescent="0.2">
      <c r="A5" s="9"/>
      <c r="B5" s="785"/>
      <c r="C5" s="785"/>
      <c r="D5" s="785"/>
      <c r="E5" s="10"/>
      <c r="F5" s="10"/>
      <c r="G5" s="18"/>
      <c r="H5" s="10"/>
      <c r="I5" s="10"/>
      <c r="J5" s="11"/>
      <c r="K5" s="12"/>
      <c r="L5" s="11"/>
      <c r="M5" s="11"/>
      <c r="N5" s="11"/>
      <c r="O5" s="11"/>
      <c r="P5" s="13"/>
      <c r="Q5" s="13"/>
      <c r="R5" s="13"/>
      <c r="S5" s="14"/>
      <c r="T5" s="13"/>
      <c r="U5" s="13"/>
      <c r="V5" s="13"/>
      <c r="W5" s="14"/>
      <c r="X5" s="11"/>
      <c r="Y5" s="13"/>
      <c r="Z5" s="13"/>
      <c r="AA5" s="13"/>
      <c r="AB5" s="13"/>
      <c r="AC5" s="13"/>
      <c r="AD5" s="15"/>
      <c r="AE5" s="15"/>
      <c r="AF5" s="15"/>
      <c r="AG5" s="15"/>
      <c r="AH5" s="15"/>
      <c r="AI5" s="16"/>
      <c r="AJ5" s="16"/>
      <c r="AK5" s="16"/>
      <c r="AL5" s="16"/>
      <c r="AM5" s="17"/>
    </row>
    <row r="6" spans="1:39" s="3" customFormat="1" ht="26.25" x14ac:dyDescent="0.2">
      <c r="A6" s="9"/>
      <c r="B6" s="786"/>
      <c r="C6" s="786"/>
      <c r="D6" s="786"/>
      <c r="E6" s="39"/>
      <c r="F6" s="787" t="s">
        <v>335</v>
      </c>
      <c r="G6" s="788"/>
      <c r="H6" s="788"/>
      <c r="I6" s="788"/>
      <c r="J6" s="788"/>
      <c r="K6" s="788"/>
      <c r="L6" s="19"/>
      <c r="M6" s="19"/>
      <c r="N6" s="19"/>
      <c r="O6" s="20"/>
      <c r="P6" s="20"/>
      <c r="Q6" s="20"/>
      <c r="R6" s="20"/>
      <c r="S6" s="21"/>
      <c r="T6" s="20"/>
      <c r="U6" s="20"/>
      <c r="V6" s="20"/>
      <c r="W6" s="21"/>
      <c r="X6" s="11"/>
      <c r="Y6" s="13"/>
      <c r="Z6" s="20"/>
      <c r="AA6" s="20"/>
      <c r="AB6" s="22"/>
      <c r="AC6" s="22"/>
      <c r="AD6" s="15"/>
      <c r="AE6" s="15"/>
      <c r="AF6" s="15"/>
      <c r="AG6" s="15"/>
      <c r="AH6" s="15"/>
      <c r="AI6" s="19"/>
      <c r="AJ6" s="19"/>
      <c r="AK6" s="16"/>
      <c r="AL6" s="16"/>
      <c r="AM6" s="17"/>
    </row>
    <row r="7" spans="1:39" s="3" customFormat="1" ht="19.5" x14ac:dyDescent="0.2">
      <c r="A7" s="9"/>
      <c r="B7" s="23"/>
      <c r="C7" s="11"/>
      <c r="D7" s="11"/>
      <c r="E7" s="39"/>
      <c r="F7" s="11"/>
      <c r="G7" s="24"/>
      <c r="H7" s="11"/>
      <c r="I7" s="11"/>
      <c r="J7" s="11"/>
      <c r="K7" s="12"/>
      <c r="L7" s="11"/>
      <c r="M7" s="11"/>
      <c r="N7" s="11"/>
      <c r="O7" s="11"/>
      <c r="P7" s="20"/>
      <c r="Q7" s="20"/>
      <c r="R7" s="20"/>
      <c r="S7" s="21"/>
      <c r="T7" s="20"/>
      <c r="U7" s="20"/>
      <c r="V7" s="20"/>
      <c r="W7" s="21"/>
      <c r="X7" s="11"/>
      <c r="Y7" s="13"/>
      <c r="Z7" s="20"/>
      <c r="AA7" s="20"/>
      <c r="AB7" s="22"/>
      <c r="AC7" s="22"/>
      <c r="AD7" s="15"/>
      <c r="AE7" s="15"/>
      <c r="AF7" s="15"/>
      <c r="AG7" s="15"/>
      <c r="AH7" s="15"/>
      <c r="AI7" s="19"/>
      <c r="AJ7" s="19"/>
      <c r="AK7" s="16"/>
      <c r="AL7" s="16"/>
      <c r="AM7" s="25"/>
    </row>
    <row r="8" spans="1:39" s="6" customFormat="1" ht="15.75" thickBot="1" x14ac:dyDescent="0.25">
      <c r="A8" s="41"/>
      <c r="B8" s="42"/>
      <c r="E8" s="1"/>
      <c r="G8" s="43"/>
      <c r="K8" s="44"/>
      <c r="O8" s="5"/>
      <c r="S8" s="2"/>
      <c r="W8" s="2"/>
      <c r="X8" s="5"/>
    </row>
    <row r="9" spans="1:39" s="27" customFormat="1" ht="13.5" thickTop="1" thickBot="1" x14ac:dyDescent="0.25">
      <c r="A9" s="782" t="s">
        <v>4</v>
      </c>
      <c r="B9" s="782"/>
      <c r="C9" s="782"/>
      <c r="D9" s="782"/>
      <c r="E9" s="782"/>
      <c r="F9" s="782"/>
      <c r="G9" s="782"/>
      <c r="H9" s="782"/>
      <c r="I9" s="782"/>
      <c r="J9" s="782" t="s">
        <v>5</v>
      </c>
      <c r="K9" s="782"/>
      <c r="L9" s="782"/>
      <c r="M9" s="782"/>
      <c r="N9" s="782"/>
      <c r="O9" s="782" t="s">
        <v>6</v>
      </c>
      <c r="P9" s="782"/>
      <c r="Q9" s="782"/>
      <c r="R9" s="782"/>
      <c r="S9" s="782"/>
      <c r="T9" s="782"/>
      <c r="U9" s="782"/>
      <c r="V9" s="782"/>
      <c r="W9" s="782"/>
      <c r="X9" s="26"/>
    </row>
    <row r="10" spans="1:39" s="27" customFormat="1" ht="13.5" thickTop="1" thickBot="1" x14ac:dyDescent="0.25">
      <c r="A10" s="782"/>
      <c r="B10" s="782"/>
      <c r="C10" s="782"/>
      <c r="D10" s="782"/>
      <c r="E10" s="782"/>
      <c r="F10" s="782"/>
      <c r="G10" s="782"/>
      <c r="H10" s="782"/>
      <c r="I10" s="782"/>
      <c r="J10" s="782"/>
      <c r="K10" s="782"/>
      <c r="L10" s="782"/>
      <c r="M10" s="782"/>
      <c r="N10" s="782"/>
      <c r="O10" s="782"/>
      <c r="P10" s="782"/>
      <c r="Q10" s="782"/>
      <c r="R10" s="782"/>
      <c r="S10" s="782"/>
      <c r="T10" s="782"/>
      <c r="U10" s="782"/>
      <c r="V10" s="782"/>
      <c r="W10" s="782"/>
      <c r="X10" s="26"/>
    </row>
    <row r="11" spans="1:39" s="27" customFormat="1" ht="13.5" thickTop="1" thickBot="1" x14ac:dyDescent="0.25">
      <c r="A11" s="782"/>
      <c r="B11" s="782"/>
      <c r="C11" s="782"/>
      <c r="D11" s="782"/>
      <c r="E11" s="782"/>
      <c r="F11" s="782"/>
      <c r="G11" s="782"/>
      <c r="H11" s="782"/>
      <c r="I11" s="782"/>
      <c r="J11" s="782"/>
      <c r="K11" s="782"/>
      <c r="L11" s="782"/>
      <c r="M11" s="782"/>
      <c r="N11" s="782"/>
      <c r="O11" s="782"/>
      <c r="P11" s="782"/>
      <c r="Q11" s="782"/>
      <c r="R11" s="782"/>
      <c r="S11" s="782"/>
      <c r="T11" s="782"/>
      <c r="U11" s="782"/>
      <c r="V11" s="782"/>
      <c r="W11" s="782"/>
      <c r="X11" s="26"/>
    </row>
    <row r="12" spans="1:39" s="27" customFormat="1" ht="13.5" thickTop="1" thickBot="1" x14ac:dyDescent="0.25">
      <c r="A12" s="783" t="s">
        <v>7</v>
      </c>
      <c r="B12" s="782" t="s">
        <v>8</v>
      </c>
      <c r="C12" s="782" t="s">
        <v>9</v>
      </c>
      <c r="D12" s="782" t="s">
        <v>10</v>
      </c>
      <c r="E12" s="782" t="s">
        <v>83</v>
      </c>
      <c r="F12" s="782" t="s">
        <v>11</v>
      </c>
      <c r="G12" s="782" t="s">
        <v>12</v>
      </c>
      <c r="H12" s="782" t="s">
        <v>13</v>
      </c>
      <c r="I12" s="782" t="s">
        <v>14</v>
      </c>
      <c r="J12" s="782" t="s">
        <v>15</v>
      </c>
      <c r="K12" s="782" t="s">
        <v>16</v>
      </c>
      <c r="L12" s="782" t="s">
        <v>84</v>
      </c>
      <c r="M12" s="782" t="s">
        <v>17</v>
      </c>
      <c r="N12" s="782" t="s">
        <v>18</v>
      </c>
      <c r="O12" s="782" t="s">
        <v>19</v>
      </c>
      <c r="P12" s="782"/>
      <c r="Q12" s="782" t="s">
        <v>20</v>
      </c>
      <c r="R12" s="782" t="s">
        <v>84</v>
      </c>
      <c r="S12" s="782" t="s">
        <v>21</v>
      </c>
      <c r="T12" s="782" t="s">
        <v>22</v>
      </c>
      <c r="U12" s="782"/>
      <c r="V12" s="782" t="s">
        <v>23</v>
      </c>
      <c r="W12" s="782" t="s">
        <v>24</v>
      </c>
      <c r="X12" s="26"/>
    </row>
    <row r="13" spans="1:39" s="27" customFormat="1" ht="25.5" thickTop="1" thickBot="1" x14ac:dyDescent="0.25">
      <c r="A13" s="783"/>
      <c r="B13" s="783"/>
      <c r="C13" s="782"/>
      <c r="D13" s="783"/>
      <c r="E13" s="784"/>
      <c r="F13" s="783"/>
      <c r="G13" s="783"/>
      <c r="H13" s="783"/>
      <c r="I13" s="783"/>
      <c r="J13" s="783"/>
      <c r="K13" s="783"/>
      <c r="L13" s="783"/>
      <c r="M13" s="783"/>
      <c r="N13" s="783"/>
      <c r="O13" s="28" t="s">
        <v>25</v>
      </c>
      <c r="P13" s="28" t="s">
        <v>26</v>
      </c>
      <c r="Q13" s="782"/>
      <c r="R13" s="782"/>
      <c r="S13" s="782"/>
      <c r="T13" s="28" t="s">
        <v>27</v>
      </c>
      <c r="U13" s="28" t="s">
        <v>28</v>
      </c>
      <c r="V13" s="782"/>
      <c r="W13" s="782"/>
      <c r="X13" s="26"/>
    </row>
    <row r="14" spans="1:39" s="27" customFormat="1" ht="93" customHeight="1" thickTop="1" x14ac:dyDescent="0.2">
      <c r="A14" s="29" t="s">
        <v>29</v>
      </c>
      <c r="B14" s="30" t="s">
        <v>30</v>
      </c>
      <c r="C14" s="30" t="s">
        <v>31</v>
      </c>
      <c r="D14" s="30">
        <v>1991</v>
      </c>
      <c r="E14" s="30" t="s">
        <v>32</v>
      </c>
      <c r="F14" s="30" t="s">
        <v>33</v>
      </c>
      <c r="G14" s="31" t="s">
        <v>34</v>
      </c>
      <c r="H14" s="30" t="s">
        <v>35</v>
      </c>
      <c r="I14" s="30" t="s">
        <v>299</v>
      </c>
      <c r="J14" s="30" t="s">
        <v>36</v>
      </c>
      <c r="K14" s="30" t="s">
        <v>37</v>
      </c>
      <c r="L14" s="30" t="s">
        <v>0</v>
      </c>
      <c r="M14" s="30" t="s">
        <v>300</v>
      </c>
      <c r="N14" s="30" t="s">
        <v>301</v>
      </c>
      <c r="O14" s="30" t="s">
        <v>38</v>
      </c>
      <c r="P14" s="30" t="s">
        <v>38</v>
      </c>
      <c r="Q14" s="30" t="s">
        <v>3</v>
      </c>
      <c r="R14" s="30" t="s">
        <v>0</v>
      </c>
      <c r="S14" s="30" t="s">
        <v>227</v>
      </c>
      <c r="T14" s="30" t="s">
        <v>39</v>
      </c>
      <c r="U14" s="30"/>
      <c r="V14" s="30"/>
      <c r="W14" s="30"/>
      <c r="X14" s="26"/>
    </row>
    <row r="15" spans="1:39" s="27" customFormat="1" ht="105.75" customHeight="1" x14ac:dyDescent="0.2">
      <c r="A15" s="29" t="s">
        <v>40</v>
      </c>
      <c r="B15" s="30" t="s">
        <v>30</v>
      </c>
      <c r="C15" s="30" t="s">
        <v>31</v>
      </c>
      <c r="D15" s="30">
        <v>1991</v>
      </c>
      <c r="E15" s="30" t="s">
        <v>32</v>
      </c>
      <c r="F15" s="30" t="s">
        <v>41</v>
      </c>
      <c r="G15" s="31" t="s">
        <v>42</v>
      </c>
      <c r="H15" s="30" t="s">
        <v>35</v>
      </c>
      <c r="I15" s="30" t="s">
        <v>299</v>
      </c>
      <c r="J15" s="30" t="s">
        <v>36</v>
      </c>
      <c r="K15" s="30" t="s">
        <v>302</v>
      </c>
      <c r="L15" s="30" t="s">
        <v>0</v>
      </c>
      <c r="M15" s="30" t="s">
        <v>303</v>
      </c>
      <c r="N15" s="30" t="s">
        <v>304</v>
      </c>
      <c r="O15" s="30" t="s">
        <v>38</v>
      </c>
      <c r="P15" s="30" t="s">
        <v>38</v>
      </c>
      <c r="Q15" s="30" t="s">
        <v>305</v>
      </c>
      <c r="R15" s="30" t="s">
        <v>0</v>
      </c>
      <c r="S15" s="30" t="s">
        <v>227</v>
      </c>
      <c r="T15" s="30" t="s">
        <v>39</v>
      </c>
      <c r="U15" s="30"/>
      <c r="V15" s="30"/>
      <c r="W15" s="30"/>
      <c r="X15" s="26"/>
    </row>
    <row r="16" spans="1:39" s="27" customFormat="1" ht="91.5" customHeight="1" x14ac:dyDescent="0.2">
      <c r="A16" s="775" t="s">
        <v>43</v>
      </c>
      <c r="B16" s="30" t="s">
        <v>44</v>
      </c>
      <c r="C16" s="30">
        <v>23</v>
      </c>
      <c r="D16" s="30">
        <v>1982</v>
      </c>
      <c r="E16" s="30" t="s">
        <v>45</v>
      </c>
      <c r="F16" s="30" t="s">
        <v>46</v>
      </c>
      <c r="G16" s="31" t="s">
        <v>47</v>
      </c>
      <c r="H16" s="778" t="s">
        <v>35</v>
      </c>
      <c r="I16" s="778" t="s">
        <v>299</v>
      </c>
      <c r="J16" s="778" t="s">
        <v>36</v>
      </c>
      <c r="K16" s="778" t="s">
        <v>306</v>
      </c>
      <c r="L16" s="778" t="s">
        <v>307</v>
      </c>
      <c r="M16" s="778" t="s">
        <v>49</v>
      </c>
      <c r="N16" s="778" t="s">
        <v>50</v>
      </c>
      <c r="O16" s="778" t="s">
        <v>38</v>
      </c>
      <c r="P16" s="778" t="s">
        <v>38</v>
      </c>
      <c r="Q16" s="778" t="s">
        <v>308</v>
      </c>
      <c r="R16" s="778" t="s">
        <v>48</v>
      </c>
      <c r="S16" s="778"/>
      <c r="T16" s="778" t="s">
        <v>39</v>
      </c>
      <c r="U16" s="778"/>
      <c r="V16" s="778"/>
      <c r="W16" s="778"/>
      <c r="X16" s="26"/>
    </row>
    <row r="17" spans="1:39" s="27" customFormat="1" ht="409.5" x14ac:dyDescent="0.2">
      <c r="A17" s="776"/>
      <c r="B17" s="32" t="s">
        <v>65</v>
      </c>
      <c r="C17" s="32">
        <v>1066</v>
      </c>
      <c r="D17" s="32">
        <v>2015</v>
      </c>
      <c r="E17" s="30" t="s">
        <v>309</v>
      </c>
      <c r="F17" s="30" t="s">
        <v>310</v>
      </c>
      <c r="G17" s="31" t="s">
        <v>311</v>
      </c>
      <c r="H17" s="780"/>
      <c r="I17" s="780"/>
      <c r="J17" s="780"/>
      <c r="K17" s="780"/>
      <c r="L17" s="780"/>
      <c r="M17" s="780"/>
      <c r="N17" s="780"/>
      <c r="O17" s="780"/>
      <c r="P17" s="780"/>
      <c r="Q17" s="780"/>
      <c r="R17" s="780"/>
      <c r="S17" s="780"/>
      <c r="T17" s="780"/>
      <c r="U17" s="780"/>
      <c r="V17" s="780"/>
      <c r="W17" s="780"/>
      <c r="X17" s="26"/>
    </row>
    <row r="18" spans="1:39" s="26" customFormat="1" ht="132" x14ac:dyDescent="0.2">
      <c r="A18" s="775" t="s">
        <v>29</v>
      </c>
      <c r="B18" s="778" t="s">
        <v>97</v>
      </c>
      <c r="C18" s="778">
        <v>115</v>
      </c>
      <c r="D18" s="778">
        <v>1994</v>
      </c>
      <c r="E18" s="781" t="s">
        <v>98</v>
      </c>
      <c r="F18" s="30" t="s">
        <v>99</v>
      </c>
      <c r="G18" s="31" t="s">
        <v>100</v>
      </c>
      <c r="H18" s="30" t="s">
        <v>35</v>
      </c>
      <c r="I18" s="30" t="s">
        <v>299</v>
      </c>
      <c r="J18" s="30" t="s">
        <v>36</v>
      </c>
      <c r="K18" s="30" t="s">
        <v>312</v>
      </c>
      <c r="L18" s="30" t="s">
        <v>0</v>
      </c>
      <c r="M18" s="30" t="s">
        <v>303</v>
      </c>
      <c r="N18" s="30" t="s">
        <v>304</v>
      </c>
      <c r="O18" s="30" t="s">
        <v>38</v>
      </c>
      <c r="P18" s="30" t="s">
        <v>38</v>
      </c>
      <c r="Q18" s="30" t="s">
        <v>313</v>
      </c>
      <c r="R18" s="30" t="s">
        <v>0</v>
      </c>
      <c r="S18" s="30" t="s">
        <v>227</v>
      </c>
      <c r="T18" s="30" t="s">
        <v>39</v>
      </c>
      <c r="U18" s="30"/>
      <c r="V18" s="30"/>
      <c r="W18" s="30"/>
      <c r="Y18" s="27"/>
      <c r="Z18" s="27"/>
      <c r="AA18" s="27"/>
      <c r="AB18" s="27"/>
      <c r="AC18" s="27"/>
      <c r="AD18" s="27"/>
      <c r="AE18" s="27"/>
      <c r="AF18" s="27"/>
      <c r="AG18" s="27"/>
      <c r="AH18" s="27"/>
      <c r="AI18" s="27"/>
      <c r="AJ18" s="27"/>
      <c r="AK18" s="27"/>
      <c r="AL18" s="27"/>
      <c r="AM18" s="27"/>
    </row>
    <row r="19" spans="1:39" s="26" customFormat="1" ht="96" x14ac:dyDescent="0.2">
      <c r="A19" s="776"/>
      <c r="B19" s="780"/>
      <c r="C19" s="780"/>
      <c r="D19" s="780"/>
      <c r="E19" s="781"/>
      <c r="F19" s="30" t="s">
        <v>101</v>
      </c>
      <c r="G19" s="31" t="s">
        <v>102</v>
      </c>
      <c r="H19" s="30" t="s">
        <v>35</v>
      </c>
      <c r="I19" s="30" t="s">
        <v>299</v>
      </c>
      <c r="J19" s="30" t="s">
        <v>36</v>
      </c>
      <c r="K19" s="30" t="s">
        <v>37</v>
      </c>
      <c r="L19" s="30" t="s">
        <v>0</v>
      </c>
      <c r="M19" s="30" t="s">
        <v>303</v>
      </c>
      <c r="N19" s="30" t="s">
        <v>304</v>
      </c>
      <c r="O19" s="30" t="s">
        <v>38</v>
      </c>
      <c r="P19" s="30" t="s">
        <v>38</v>
      </c>
      <c r="Q19" s="30" t="s">
        <v>3</v>
      </c>
      <c r="R19" s="30" t="s">
        <v>0</v>
      </c>
      <c r="S19" s="30" t="s">
        <v>227</v>
      </c>
      <c r="T19" s="30" t="s">
        <v>39</v>
      </c>
      <c r="U19" s="30"/>
      <c r="V19" s="30"/>
      <c r="W19" s="30"/>
      <c r="Y19" s="27"/>
      <c r="Z19" s="27"/>
      <c r="AA19" s="27"/>
      <c r="AB19" s="27"/>
      <c r="AC19" s="27"/>
      <c r="AD19" s="27"/>
      <c r="AE19" s="27"/>
      <c r="AF19" s="27"/>
      <c r="AG19" s="27"/>
      <c r="AH19" s="27"/>
      <c r="AI19" s="27"/>
      <c r="AJ19" s="27"/>
      <c r="AK19" s="27"/>
      <c r="AL19" s="27"/>
      <c r="AM19" s="27"/>
    </row>
    <row r="20" spans="1:39" s="26" customFormat="1" ht="225" customHeight="1" x14ac:dyDescent="0.2">
      <c r="A20" s="33" t="s">
        <v>29</v>
      </c>
      <c r="B20" s="32" t="s">
        <v>44</v>
      </c>
      <c r="C20" s="32">
        <v>715</v>
      </c>
      <c r="D20" s="32">
        <v>2001</v>
      </c>
      <c r="E20" s="34" t="s">
        <v>103</v>
      </c>
      <c r="F20" s="30" t="s">
        <v>104</v>
      </c>
      <c r="G20" s="31" t="s">
        <v>105</v>
      </c>
      <c r="H20" s="30" t="s">
        <v>35</v>
      </c>
      <c r="I20" s="30" t="s">
        <v>299</v>
      </c>
      <c r="J20" s="30" t="s">
        <v>36</v>
      </c>
      <c r="K20" s="30" t="s">
        <v>37</v>
      </c>
      <c r="L20" s="30" t="s">
        <v>0</v>
      </c>
      <c r="M20" s="30" t="s">
        <v>303</v>
      </c>
      <c r="N20" s="30" t="s">
        <v>304</v>
      </c>
      <c r="O20" s="30" t="s">
        <v>38</v>
      </c>
      <c r="P20" s="30" t="s">
        <v>38</v>
      </c>
      <c r="Q20" s="30" t="s">
        <v>3</v>
      </c>
      <c r="R20" s="30" t="s">
        <v>0</v>
      </c>
      <c r="S20" s="30" t="s">
        <v>227</v>
      </c>
      <c r="T20" s="30" t="s">
        <v>39</v>
      </c>
      <c r="U20" s="30"/>
      <c r="V20" s="30"/>
      <c r="W20" s="30"/>
      <c r="Y20" s="27"/>
      <c r="Z20" s="27"/>
      <c r="AA20" s="27"/>
      <c r="AB20" s="27"/>
      <c r="AC20" s="27"/>
      <c r="AD20" s="27"/>
      <c r="AE20" s="27"/>
      <c r="AF20" s="27"/>
      <c r="AG20" s="27"/>
      <c r="AH20" s="27"/>
      <c r="AI20" s="27"/>
      <c r="AJ20" s="27"/>
      <c r="AK20" s="27"/>
      <c r="AL20" s="27"/>
      <c r="AM20" s="27"/>
    </row>
    <row r="21" spans="1:39" s="26" customFormat="1" ht="180" x14ac:dyDescent="0.2">
      <c r="A21" s="35" t="s">
        <v>106</v>
      </c>
      <c r="B21" s="30" t="s">
        <v>44</v>
      </c>
      <c r="C21" s="30">
        <v>1098</v>
      </c>
      <c r="D21" s="30">
        <v>2006</v>
      </c>
      <c r="E21" s="30" t="s">
        <v>107</v>
      </c>
      <c r="F21" s="30" t="s">
        <v>108</v>
      </c>
      <c r="G21" s="31" t="s">
        <v>109</v>
      </c>
      <c r="H21" s="30" t="s">
        <v>35</v>
      </c>
      <c r="I21" s="30" t="s">
        <v>299</v>
      </c>
      <c r="J21" s="30" t="s">
        <v>36</v>
      </c>
      <c r="K21" s="30" t="s">
        <v>314</v>
      </c>
      <c r="L21" s="30" t="s">
        <v>0</v>
      </c>
      <c r="M21" s="30" t="s">
        <v>303</v>
      </c>
      <c r="N21" s="30" t="s">
        <v>304</v>
      </c>
      <c r="O21" s="30" t="s">
        <v>38</v>
      </c>
      <c r="P21" s="30" t="s">
        <v>38</v>
      </c>
      <c r="Q21" s="30" t="s">
        <v>315</v>
      </c>
      <c r="R21" s="30" t="s">
        <v>0</v>
      </c>
      <c r="S21" s="30" t="s">
        <v>227</v>
      </c>
      <c r="T21" s="30" t="s">
        <v>39</v>
      </c>
      <c r="U21" s="30"/>
      <c r="V21" s="30"/>
      <c r="W21" s="30"/>
      <c r="Y21" s="27"/>
      <c r="Z21" s="27"/>
      <c r="AA21" s="27"/>
      <c r="AB21" s="27"/>
      <c r="AC21" s="27"/>
      <c r="AD21" s="27"/>
      <c r="AE21" s="27"/>
      <c r="AF21" s="27"/>
      <c r="AG21" s="27"/>
      <c r="AH21" s="27"/>
      <c r="AI21" s="27"/>
      <c r="AJ21" s="27"/>
      <c r="AK21" s="27"/>
      <c r="AL21" s="27"/>
      <c r="AM21" s="27"/>
    </row>
    <row r="22" spans="1:39" s="26" customFormat="1" ht="324" x14ac:dyDescent="0.2">
      <c r="A22" s="775" t="s">
        <v>55</v>
      </c>
      <c r="B22" s="778" t="s">
        <v>44</v>
      </c>
      <c r="C22" s="778">
        <v>1286</v>
      </c>
      <c r="D22" s="778">
        <v>2009</v>
      </c>
      <c r="E22" s="781" t="s">
        <v>56</v>
      </c>
      <c r="F22" s="30" t="s">
        <v>57</v>
      </c>
      <c r="G22" s="31" t="s">
        <v>58</v>
      </c>
      <c r="H22" s="30" t="s">
        <v>35</v>
      </c>
      <c r="I22" s="30" t="s">
        <v>299</v>
      </c>
      <c r="J22" s="30" t="s">
        <v>36</v>
      </c>
      <c r="K22" s="30" t="s">
        <v>316</v>
      </c>
      <c r="L22" s="30" t="s">
        <v>0</v>
      </c>
      <c r="M22" s="30" t="s">
        <v>303</v>
      </c>
      <c r="N22" s="30" t="s">
        <v>304</v>
      </c>
      <c r="O22" s="30" t="s">
        <v>38</v>
      </c>
      <c r="P22" s="30" t="s">
        <v>38</v>
      </c>
      <c r="Q22" s="30" t="s">
        <v>317</v>
      </c>
      <c r="R22" s="30" t="s">
        <v>0</v>
      </c>
      <c r="S22" s="30" t="s">
        <v>227</v>
      </c>
      <c r="T22" s="30" t="s">
        <v>39</v>
      </c>
      <c r="U22" s="30"/>
      <c r="V22" s="30"/>
      <c r="W22" s="30"/>
      <c r="Y22" s="27"/>
      <c r="Z22" s="27"/>
      <c r="AA22" s="27"/>
      <c r="AB22" s="27"/>
      <c r="AC22" s="27"/>
      <c r="AD22" s="27"/>
      <c r="AE22" s="27"/>
      <c r="AF22" s="27"/>
      <c r="AG22" s="27"/>
      <c r="AH22" s="27"/>
      <c r="AI22" s="27"/>
      <c r="AJ22" s="27"/>
      <c r="AK22" s="27"/>
      <c r="AL22" s="27"/>
      <c r="AM22" s="27"/>
    </row>
    <row r="23" spans="1:39" s="26" customFormat="1" ht="300" x14ac:dyDescent="0.2">
      <c r="A23" s="777"/>
      <c r="B23" s="779"/>
      <c r="C23" s="779"/>
      <c r="D23" s="779"/>
      <c r="E23" s="781"/>
      <c r="F23" s="32" t="s">
        <v>59</v>
      </c>
      <c r="G23" s="31" t="s">
        <v>318</v>
      </c>
      <c r="H23" s="32" t="s">
        <v>35</v>
      </c>
      <c r="I23" s="30" t="s">
        <v>299</v>
      </c>
      <c r="J23" s="32" t="s">
        <v>36</v>
      </c>
      <c r="K23" s="32" t="s">
        <v>316</v>
      </c>
      <c r="L23" s="32" t="s">
        <v>0</v>
      </c>
      <c r="M23" s="30" t="s">
        <v>303</v>
      </c>
      <c r="N23" s="30" t="s">
        <v>304</v>
      </c>
      <c r="O23" s="32" t="s">
        <v>38</v>
      </c>
      <c r="P23" s="32" t="s">
        <v>38</v>
      </c>
      <c r="Q23" s="30" t="s">
        <v>317</v>
      </c>
      <c r="R23" s="32" t="s">
        <v>0</v>
      </c>
      <c r="S23" s="30" t="s">
        <v>227</v>
      </c>
      <c r="T23" s="32" t="s">
        <v>39</v>
      </c>
      <c r="U23" s="32"/>
      <c r="V23" s="32"/>
      <c r="W23" s="32"/>
      <c r="Y23" s="27"/>
      <c r="Z23" s="27"/>
      <c r="AA23" s="27"/>
      <c r="AB23" s="27"/>
      <c r="AC23" s="27"/>
      <c r="AD23" s="27"/>
      <c r="AE23" s="27"/>
      <c r="AF23" s="27"/>
      <c r="AG23" s="27"/>
      <c r="AH23" s="27"/>
      <c r="AI23" s="27"/>
      <c r="AJ23" s="27"/>
      <c r="AK23" s="27"/>
      <c r="AL23" s="27"/>
      <c r="AM23" s="27"/>
    </row>
    <row r="24" spans="1:39" s="26" customFormat="1" ht="192" x14ac:dyDescent="0.2">
      <c r="A24" s="775" t="s">
        <v>110</v>
      </c>
      <c r="B24" s="30" t="s">
        <v>44</v>
      </c>
      <c r="C24" s="30">
        <v>1753</v>
      </c>
      <c r="D24" s="30">
        <v>2015</v>
      </c>
      <c r="E24" s="30" t="s">
        <v>319</v>
      </c>
      <c r="F24" s="30" t="s">
        <v>320</v>
      </c>
      <c r="G24" s="31" t="s">
        <v>321</v>
      </c>
      <c r="H24" s="30" t="s">
        <v>35</v>
      </c>
      <c r="I24" s="30" t="s">
        <v>299</v>
      </c>
      <c r="J24" s="30" t="s">
        <v>36</v>
      </c>
      <c r="K24" s="30" t="s">
        <v>308</v>
      </c>
      <c r="L24" s="30" t="s">
        <v>0</v>
      </c>
      <c r="M24" s="30" t="s">
        <v>49</v>
      </c>
      <c r="N24" s="30" t="s">
        <v>50</v>
      </c>
      <c r="O24" s="30" t="s">
        <v>38</v>
      </c>
      <c r="P24" s="30" t="s">
        <v>38</v>
      </c>
      <c r="Q24" s="30" t="s">
        <v>308</v>
      </c>
      <c r="R24" s="30" t="s">
        <v>0</v>
      </c>
      <c r="S24" s="30"/>
      <c r="T24" s="30" t="s">
        <v>27</v>
      </c>
      <c r="U24" s="30"/>
      <c r="V24" s="30"/>
      <c r="W24" s="30"/>
      <c r="Y24" s="27"/>
      <c r="Z24" s="27"/>
      <c r="AA24" s="27"/>
      <c r="AB24" s="27"/>
      <c r="AC24" s="27"/>
      <c r="AD24" s="27"/>
      <c r="AE24" s="27"/>
      <c r="AF24" s="27"/>
      <c r="AG24" s="27"/>
      <c r="AH24" s="27"/>
      <c r="AI24" s="27"/>
      <c r="AJ24" s="27"/>
      <c r="AK24" s="27"/>
      <c r="AL24" s="27"/>
      <c r="AM24" s="27"/>
    </row>
    <row r="25" spans="1:39" s="26" customFormat="1" ht="72" x14ac:dyDescent="0.2">
      <c r="A25" s="776"/>
      <c r="B25" s="30" t="s">
        <v>30</v>
      </c>
      <c r="C25" s="30" t="s">
        <v>31</v>
      </c>
      <c r="D25" s="30">
        <v>1991</v>
      </c>
      <c r="E25" s="30" t="s">
        <v>32</v>
      </c>
      <c r="F25" s="30" t="s">
        <v>322</v>
      </c>
      <c r="G25" s="31" t="s">
        <v>323</v>
      </c>
      <c r="H25" s="30" t="s">
        <v>35</v>
      </c>
      <c r="I25" s="30" t="s">
        <v>299</v>
      </c>
      <c r="J25" s="30" t="s">
        <v>36</v>
      </c>
      <c r="K25" s="30" t="s">
        <v>308</v>
      </c>
      <c r="L25" s="30" t="s">
        <v>0</v>
      </c>
      <c r="M25" s="30" t="s">
        <v>49</v>
      </c>
      <c r="N25" s="30" t="s">
        <v>50</v>
      </c>
      <c r="O25" s="30" t="s">
        <v>38</v>
      </c>
      <c r="P25" s="30" t="s">
        <v>38</v>
      </c>
      <c r="Q25" s="30" t="s">
        <v>308</v>
      </c>
      <c r="R25" s="30" t="s">
        <v>0</v>
      </c>
      <c r="S25" s="30"/>
      <c r="T25" s="30" t="s">
        <v>27</v>
      </c>
      <c r="U25" s="36"/>
      <c r="V25" s="36"/>
      <c r="W25" s="36"/>
      <c r="Y25" s="27"/>
      <c r="Z25" s="27"/>
      <c r="AA25" s="27"/>
      <c r="AB25" s="27"/>
      <c r="AC25" s="27"/>
      <c r="AD25" s="27"/>
      <c r="AE25" s="27"/>
      <c r="AF25" s="27"/>
      <c r="AG25" s="27"/>
      <c r="AH25" s="27"/>
      <c r="AI25" s="27"/>
      <c r="AJ25" s="27"/>
      <c r="AK25" s="27"/>
      <c r="AL25" s="27"/>
      <c r="AM25" s="27"/>
    </row>
    <row r="26" spans="1:39" s="26" customFormat="1" ht="231.75" customHeight="1" x14ac:dyDescent="0.2">
      <c r="A26" s="37" t="s">
        <v>111</v>
      </c>
      <c r="B26" s="36" t="s">
        <v>44</v>
      </c>
      <c r="C26" s="36">
        <v>1620</v>
      </c>
      <c r="D26" s="36">
        <v>2013</v>
      </c>
      <c r="E26" s="30" t="s">
        <v>324</v>
      </c>
      <c r="F26" s="36" t="s">
        <v>112</v>
      </c>
      <c r="G26" s="31" t="s">
        <v>325</v>
      </c>
      <c r="H26" s="36" t="s">
        <v>35</v>
      </c>
      <c r="I26" s="30" t="s">
        <v>299</v>
      </c>
      <c r="J26" s="36" t="s">
        <v>36</v>
      </c>
      <c r="K26" s="30" t="s">
        <v>316</v>
      </c>
      <c r="L26" s="36" t="s">
        <v>0</v>
      </c>
      <c r="M26" s="30" t="s">
        <v>303</v>
      </c>
      <c r="N26" s="30" t="s">
        <v>304</v>
      </c>
      <c r="O26" s="36" t="s">
        <v>38</v>
      </c>
      <c r="P26" s="36" t="s">
        <v>38</v>
      </c>
      <c r="Q26" s="30" t="s">
        <v>317</v>
      </c>
      <c r="R26" s="36" t="s">
        <v>0</v>
      </c>
      <c r="S26" s="30" t="s">
        <v>227</v>
      </c>
      <c r="T26" s="36" t="s">
        <v>39</v>
      </c>
      <c r="U26" s="36"/>
      <c r="V26" s="36"/>
      <c r="W26" s="36"/>
      <c r="Y26" s="27"/>
      <c r="Z26" s="27"/>
      <c r="AA26" s="27"/>
      <c r="AB26" s="27"/>
      <c r="AC26" s="27"/>
      <c r="AD26" s="27"/>
      <c r="AE26" s="27"/>
      <c r="AF26" s="27"/>
      <c r="AG26" s="27"/>
      <c r="AH26" s="27"/>
      <c r="AI26" s="27"/>
      <c r="AJ26" s="27"/>
      <c r="AK26" s="27"/>
      <c r="AL26" s="27"/>
      <c r="AM26" s="27"/>
    </row>
    <row r="27" spans="1:39" s="26" customFormat="1" ht="168" x14ac:dyDescent="0.2">
      <c r="A27" s="35" t="s">
        <v>29</v>
      </c>
      <c r="B27" s="30" t="s">
        <v>44</v>
      </c>
      <c r="C27" s="30">
        <v>1620</v>
      </c>
      <c r="D27" s="30">
        <v>2013</v>
      </c>
      <c r="E27" s="30" t="s">
        <v>324</v>
      </c>
      <c r="F27" s="30" t="s">
        <v>113</v>
      </c>
      <c r="G27" s="31" t="s">
        <v>114</v>
      </c>
      <c r="H27" s="30" t="s">
        <v>35</v>
      </c>
      <c r="I27" s="30" t="s">
        <v>299</v>
      </c>
      <c r="J27" s="30" t="s">
        <v>36</v>
      </c>
      <c r="K27" s="36" t="s">
        <v>312</v>
      </c>
      <c r="L27" s="30" t="s">
        <v>0</v>
      </c>
      <c r="M27" s="30" t="s">
        <v>303</v>
      </c>
      <c r="N27" s="30" t="s">
        <v>304</v>
      </c>
      <c r="O27" s="30" t="s">
        <v>38</v>
      </c>
      <c r="P27" s="30" t="s">
        <v>38</v>
      </c>
      <c r="Q27" s="30" t="s">
        <v>315</v>
      </c>
      <c r="R27" s="30" t="s">
        <v>0</v>
      </c>
      <c r="S27" s="30" t="s">
        <v>227</v>
      </c>
      <c r="T27" s="30" t="s">
        <v>39</v>
      </c>
      <c r="U27" s="30"/>
      <c r="V27" s="30"/>
      <c r="W27" s="30"/>
      <c r="Y27" s="27"/>
      <c r="Z27" s="27"/>
      <c r="AA27" s="27"/>
      <c r="AB27" s="27"/>
      <c r="AC27" s="27"/>
      <c r="AD27" s="27"/>
      <c r="AE27" s="27"/>
      <c r="AF27" s="27"/>
      <c r="AG27" s="27"/>
      <c r="AH27" s="27"/>
      <c r="AI27" s="27"/>
      <c r="AJ27" s="27"/>
      <c r="AK27" s="27"/>
      <c r="AL27" s="27"/>
      <c r="AM27" s="27"/>
    </row>
    <row r="28" spans="1:39" s="26" customFormat="1" ht="156" x14ac:dyDescent="0.2">
      <c r="A28" s="775" t="s">
        <v>40</v>
      </c>
      <c r="B28" s="778" t="s">
        <v>65</v>
      </c>
      <c r="C28" s="778">
        <v>1278</v>
      </c>
      <c r="D28" s="778">
        <v>2002</v>
      </c>
      <c r="E28" s="781" t="s">
        <v>115</v>
      </c>
      <c r="F28" s="30" t="s">
        <v>116</v>
      </c>
      <c r="G28" s="31" t="s">
        <v>326</v>
      </c>
      <c r="H28" s="30" t="s">
        <v>35</v>
      </c>
      <c r="I28" s="30" t="s">
        <v>299</v>
      </c>
      <c r="J28" s="30" t="s">
        <v>36</v>
      </c>
      <c r="K28" s="30" t="s">
        <v>327</v>
      </c>
      <c r="L28" s="30" t="s">
        <v>0</v>
      </c>
      <c r="M28" s="30" t="s">
        <v>303</v>
      </c>
      <c r="N28" s="30" t="s">
        <v>304</v>
      </c>
      <c r="O28" s="30" t="s">
        <v>38</v>
      </c>
      <c r="P28" s="30" t="s">
        <v>38</v>
      </c>
      <c r="Q28" s="30" t="s">
        <v>305</v>
      </c>
      <c r="R28" s="30" t="s">
        <v>0</v>
      </c>
      <c r="S28" s="30" t="s">
        <v>227</v>
      </c>
      <c r="T28" s="30" t="s">
        <v>39</v>
      </c>
      <c r="U28" s="30"/>
      <c r="V28" s="30"/>
      <c r="W28" s="30"/>
      <c r="Y28" s="27"/>
      <c r="Z28" s="27"/>
      <c r="AA28" s="27"/>
      <c r="AB28" s="27"/>
      <c r="AC28" s="27"/>
      <c r="AD28" s="27"/>
      <c r="AE28" s="27"/>
      <c r="AF28" s="27"/>
      <c r="AG28" s="27"/>
      <c r="AH28" s="27"/>
      <c r="AI28" s="27"/>
      <c r="AJ28" s="27"/>
      <c r="AK28" s="27"/>
      <c r="AL28" s="27"/>
      <c r="AM28" s="27"/>
    </row>
    <row r="29" spans="1:39" s="26" customFormat="1" ht="144" x14ac:dyDescent="0.2">
      <c r="A29" s="777" t="s">
        <v>40</v>
      </c>
      <c r="B29" s="779" t="s">
        <v>65</v>
      </c>
      <c r="C29" s="779">
        <v>1278</v>
      </c>
      <c r="D29" s="779">
        <v>2012</v>
      </c>
      <c r="E29" s="781" t="s">
        <v>115</v>
      </c>
      <c r="F29" s="30" t="s">
        <v>117</v>
      </c>
      <c r="G29" s="31" t="s">
        <v>328</v>
      </c>
      <c r="H29" s="30" t="s">
        <v>35</v>
      </c>
      <c r="I29" s="30" t="s">
        <v>299</v>
      </c>
      <c r="J29" s="30" t="s">
        <v>36</v>
      </c>
      <c r="K29" s="30" t="s">
        <v>327</v>
      </c>
      <c r="L29" s="30" t="s">
        <v>0</v>
      </c>
      <c r="M29" s="30" t="s">
        <v>303</v>
      </c>
      <c r="N29" s="30" t="s">
        <v>304</v>
      </c>
      <c r="O29" s="30" t="s">
        <v>38</v>
      </c>
      <c r="P29" s="30" t="s">
        <v>38</v>
      </c>
      <c r="Q29" s="30" t="s">
        <v>305</v>
      </c>
      <c r="R29" s="30" t="s">
        <v>0</v>
      </c>
      <c r="S29" s="30" t="s">
        <v>227</v>
      </c>
      <c r="T29" s="30" t="s">
        <v>39</v>
      </c>
      <c r="U29" s="30"/>
      <c r="V29" s="30"/>
      <c r="W29" s="30"/>
      <c r="Y29" s="27"/>
      <c r="Z29" s="27"/>
      <c r="AA29" s="27"/>
      <c r="AB29" s="27"/>
      <c r="AC29" s="27"/>
      <c r="AD29" s="27"/>
      <c r="AE29" s="27"/>
      <c r="AF29" s="27"/>
      <c r="AG29" s="27"/>
      <c r="AH29" s="27"/>
      <c r="AI29" s="27"/>
      <c r="AJ29" s="27"/>
      <c r="AK29" s="27"/>
      <c r="AL29" s="27"/>
      <c r="AM29" s="27"/>
    </row>
    <row r="30" spans="1:39" s="26" customFormat="1" ht="144" x14ac:dyDescent="0.2">
      <c r="A30" s="776" t="s">
        <v>40</v>
      </c>
      <c r="B30" s="780" t="s">
        <v>65</v>
      </c>
      <c r="C30" s="780">
        <v>1278</v>
      </c>
      <c r="D30" s="780">
        <v>2012</v>
      </c>
      <c r="E30" s="781" t="s">
        <v>115</v>
      </c>
      <c r="F30" s="30" t="s">
        <v>118</v>
      </c>
      <c r="G30" s="31" t="s">
        <v>119</v>
      </c>
      <c r="H30" s="30" t="s">
        <v>35</v>
      </c>
      <c r="I30" s="30" t="s">
        <v>299</v>
      </c>
      <c r="J30" s="30" t="s">
        <v>36</v>
      </c>
      <c r="K30" s="30" t="s">
        <v>327</v>
      </c>
      <c r="L30" s="30" t="s">
        <v>0</v>
      </c>
      <c r="M30" s="30" t="s">
        <v>303</v>
      </c>
      <c r="N30" s="30" t="s">
        <v>304</v>
      </c>
      <c r="O30" s="30" t="s">
        <v>38</v>
      </c>
      <c r="P30" s="30" t="s">
        <v>38</v>
      </c>
      <c r="Q30" s="30" t="s">
        <v>305</v>
      </c>
      <c r="R30" s="30" t="s">
        <v>0</v>
      </c>
      <c r="S30" s="30" t="s">
        <v>227</v>
      </c>
      <c r="T30" s="30" t="s">
        <v>39</v>
      </c>
      <c r="U30" s="30"/>
      <c r="V30" s="30"/>
      <c r="W30" s="30"/>
      <c r="Y30" s="27"/>
      <c r="Z30" s="27"/>
      <c r="AA30" s="27"/>
      <c r="AB30" s="27"/>
      <c r="AC30" s="27"/>
      <c r="AD30" s="27"/>
      <c r="AE30" s="27"/>
      <c r="AF30" s="27"/>
      <c r="AG30" s="27"/>
      <c r="AH30" s="27"/>
      <c r="AI30" s="27"/>
      <c r="AJ30" s="27"/>
      <c r="AK30" s="27"/>
      <c r="AL30" s="27"/>
      <c r="AM30" s="27"/>
    </row>
    <row r="31" spans="1:39" s="26" customFormat="1" ht="360" x14ac:dyDescent="0.2">
      <c r="A31" s="29" t="s">
        <v>29</v>
      </c>
      <c r="B31" s="30" t="s">
        <v>71</v>
      </c>
      <c r="C31" s="30">
        <v>26</v>
      </c>
      <c r="D31" s="30">
        <v>1994</v>
      </c>
      <c r="E31" s="30" t="s">
        <v>72</v>
      </c>
      <c r="F31" s="30" t="s">
        <v>73</v>
      </c>
      <c r="G31" s="31" t="s">
        <v>74</v>
      </c>
      <c r="H31" s="30" t="s">
        <v>35</v>
      </c>
      <c r="I31" s="30" t="s">
        <v>299</v>
      </c>
      <c r="J31" s="30" t="s">
        <v>36</v>
      </c>
      <c r="K31" s="30" t="s">
        <v>37</v>
      </c>
      <c r="L31" s="30" t="s">
        <v>0</v>
      </c>
      <c r="M31" s="30" t="s">
        <v>329</v>
      </c>
      <c r="N31" s="30" t="s">
        <v>330</v>
      </c>
      <c r="O31" s="30" t="s">
        <v>38</v>
      </c>
      <c r="P31" s="30" t="s">
        <v>38</v>
      </c>
      <c r="Q31" s="30" t="s">
        <v>3</v>
      </c>
      <c r="R31" s="30" t="s">
        <v>0</v>
      </c>
      <c r="S31" s="30" t="s">
        <v>227</v>
      </c>
      <c r="T31" s="30" t="s">
        <v>39</v>
      </c>
      <c r="U31" s="30"/>
      <c r="V31" s="30"/>
      <c r="W31" s="30"/>
      <c r="Y31" s="27"/>
      <c r="Z31" s="27"/>
      <c r="AA31" s="27"/>
      <c r="AB31" s="27"/>
      <c r="AC31" s="27"/>
      <c r="AD31" s="27"/>
      <c r="AE31" s="27"/>
      <c r="AF31" s="27"/>
      <c r="AG31" s="27"/>
      <c r="AH31" s="27"/>
      <c r="AI31" s="27"/>
      <c r="AJ31" s="27"/>
      <c r="AK31" s="27"/>
      <c r="AL31" s="27"/>
      <c r="AM31" s="27"/>
    </row>
    <row r="32" spans="1:39" s="26" customFormat="1" ht="128.25" customHeight="1" x14ac:dyDescent="0.2">
      <c r="A32" s="29" t="s">
        <v>40</v>
      </c>
      <c r="B32" s="36" t="s">
        <v>120</v>
      </c>
      <c r="C32" s="36">
        <v>1</v>
      </c>
      <c r="D32" s="36">
        <v>2010</v>
      </c>
      <c r="E32" s="30" t="s">
        <v>121</v>
      </c>
      <c r="F32" s="30" t="s">
        <v>112</v>
      </c>
      <c r="G32" s="31" t="s">
        <v>122</v>
      </c>
      <c r="H32" s="30" t="s">
        <v>35</v>
      </c>
      <c r="I32" s="30" t="s">
        <v>299</v>
      </c>
      <c r="J32" s="30" t="s">
        <v>36</v>
      </c>
      <c r="K32" s="30" t="s">
        <v>327</v>
      </c>
      <c r="L32" s="30" t="s">
        <v>0</v>
      </c>
      <c r="M32" s="30" t="s">
        <v>303</v>
      </c>
      <c r="N32" s="30" t="s">
        <v>304</v>
      </c>
      <c r="O32" s="30" t="s">
        <v>70</v>
      </c>
      <c r="P32" s="30" t="s">
        <v>38</v>
      </c>
      <c r="Q32" s="30" t="s">
        <v>331</v>
      </c>
      <c r="R32" s="30" t="s">
        <v>0</v>
      </c>
      <c r="S32" s="30" t="s">
        <v>227</v>
      </c>
      <c r="T32" s="30" t="s">
        <v>39</v>
      </c>
      <c r="U32" s="30"/>
      <c r="V32" s="30"/>
      <c r="W32" s="30"/>
      <c r="Y32" s="27"/>
      <c r="Z32" s="27"/>
      <c r="AA32" s="27"/>
      <c r="AB32" s="27"/>
      <c r="AC32" s="27"/>
      <c r="AD32" s="27"/>
      <c r="AE32" s="27"/>
      <c r="AF32" s="27"/>
      <c r="AG32" s="27"/>
      <c r="AH32" s="27"/>
      <c r="AI32" s="27"/>
      <c r="AJ32" s="27"/>
      <c r="AK32" s="27"/>
      <c r="AL32" s="27"/>
      <c r="AM32" s="27"/>
    </row>
    <row r="33" spans="1:39" s="26" customFormat="1" ht="96" x14ac:dyDescent="0.2">
      <c r="A33" s="29" t="s">
        <v>75</v>
      </c>
      <c r="B33" s="38" t="s">
        <v>76</v>
      </c>
      <c r="C33" s="38">
        <v>75</v>
      </c>
      <c r="D33" s="38">
        <v>2010</v>
      </c>
      <c r="E33" s="30" t="s">
        <v>77</v>
      </c>
      <c r="F33" s="30" t="s">
        <v>53</v>
      </c>
      <c r="G33" s="31" t="s">
        <v>78</v>
      </c>
      <c r="H33" s="30" t="s">
        <v>35</v>
      </c>
      <c r="I33" s="30" t="s">
        <v>299</v>
      </c>
      <c r="J33" s="30" t="s">
        <v>36</v>
      </c>
      <c r="K33" s="30" t="s">
        <v>332</v>
      </c>
      <c r="L33" s="30" t="s">
        <v>0</v>
      </c>
      <c r="M33" s="30" t="s">
        <v>93</v>
      </c>
      <c r="N33" s="30" t="s">
        <v>123</v>
      </c>
      <c r="O33" s="30" t="s">
        <v>70</v>
      </c>
      <c r="P33" s="30" t="s">
        <v>70</v>
      </c>
      <c r="Q33" s="30" t="s">
        <v>333</v>
      </c>
      <c r="R33" s="30" t="s">
        <v>0</v>
      </c>
      <c r="S33" s="30" t="s">
        <v>228</v>
      </c>
      <c r="T33" s="30"/>
      <c r="U33" s="30"/>
      <c r="V33" s="30"/>
      <c r="W33" s="30"/>
      <c r="Y33" s="27"/>
      <c r="Z33" s="27"/>
      <c r="AA33" s="27"/>
      <c r="AB33" s="27"/>
      <c r="AC33" s="27"/>
      <c r="AD33" s="27"/>
      <c r="AE33" s="27"/>
      <c r="AF33" s="27"/>
      <c r="AG33" s="27"/>
      <c r="AH33" s="27"/>
      <c r="AI33" s="27"/>
      <c r="AJ33" s="27"/>
      <c r="AK33" s="27"/>
      <c r="AL33" s="27"/>
      <c r="AM33" s="27"/>
    </row>
    <row r="34" spans="1:39" s="26" customFormat="1" ht="144" x14ac:dyDescent="0.2">
      <c r="A34" s="29" t="s">
        <v>124</v>
      </c>
      <c r="B34" s="30" t="s">
        <v>76</v>
      </c>
      <c r="C34" s="30">
        <v>195</v>
      </c>
      <c r="D34" s="30">
        <v>2015</v>
      </c>
      <c r="E34" s="30" t="s">
        <v>81</v>
      </c>
      <c r="F34" s="30" t="s">
        <v>53</v>
      </c>
      <c r="G34" s="31" t="s">
        <v>81</v>
      </c>
      <c r="H34" s="30" t="s">
        <v>35</v>
      </c>
      <c r="I34" s="30" t="s">
        <v>299</v>
      </c>
      <c r="J34" s="30" t="s">
        <v>36</v>
      </c>
      <c r="K34" s="30" t="s">
        <v>82</v>
      </c>
      <c r="L34" s="30" t="s">
        <v>0</v>
      </c>
      <c r="M34" s="30" t="s">
        <v>125</v>
      </c>
      <c r="N34" s="30" t="s">
        <v>126</v>
      </c>
      <c r="O34" s="30" t="s">
        <v>38</v>
      </c>
      <c r="P34" s="30" t="s">
        <v>38</v>
      </c>
      <c r="Q34" s="30" t="s">
        <v>334</v>
      </c>
      <c r="R34" s="30" t="s">
        <v>0</v>
      </c>
      <c r="S34" s="30"/>
      <c r="T34" s="30" t="s">
        <v>39</v>
      </c>
      <c r="U34" s="30"/>
      <c r="V34" s="30"/>
      <c r="W34" s="30"/>
      <c r="Y34" s="27"/>
      <c r="Z34" s="27"/>
      <c r="AA34" s="27"/>
      <c r="AB34" s="27"/>
      <c r="AC34" s="27"/>
      <c r="AD34" s="27"/>
      <c r="AE34" s="27"/>
      <c r="AF34" s="27"/>
      <c r="AG34" s="27"/>
      <c r="AH34" s="27"/>
      <c r="AI34" s="27"/>
      <c r="AJ34" s="27"/>
      <c r="AK34" s="27"/>
      <c r="AL34" s="27"/>
      <c r="AM34" s="27"/>
    </row>
  </sheetData>
  <mergeCells count="66">
    <mergeCell ref="A1:C4"/>
    <mergeCell ref="D1:U4"/>
    <mergeCell ref="V1:W1"/>
    <mergeCell ref="V2:W2"/>
    <mergeCell ref="V3:W3"/>
    <mergeCell ref="V4:W4"/>
    <mergeCell ref="B5:D5"/>
    <mergeCell ref="B6:D6"/>
    <mergeCell ref="F6:K6"/>
    <mergeCell ref="A9:I11"/>
    <mergeCell ref="J9:N11"/>
    <mergeCell ref="O9:W11"/>
    <mergeCell ref="A12:A13"/>
    <mergeCell ref="B12:B13"/>
    <mergeCell ref="C12:C13"/>
    <mergeCell ref="D12:D13"/>
    <mergeCell ref="E12:E13"/>
    <mergeCell ref="F12:F13"/>
    <mergeCell ref="G12:G13"/>
    <mergeCell ref="H12:H13"/>
    <mergeCell ref="I12:I13"/>
    <mergeCell ref="W12:W13"/>
    <mergeCell ref="J12:J13"/>
    <mergeCell ref="K12:K13"/>
    <mergeCell ref="L12:L13"/>
    <mergeCell ref="M12:M13"/>
    <mergeCell ref="N12:N13"/>
    <mergeCell ref="W16:W17"/>
    <mergeCell ref="A18:A19"/>
    <mergeCell ref="B18:B19"/>
    <mergeCell ref="C18:C19"/>
    <mergeCell ref="D18:D19"/>
    <mergeCell ref="E18:E19"/>
    <mergeCell ref="M16:M17"/>
    <mergeCell ref="N16:N17"/>
    <mergeCell ref="O16:O17"/>
    <mergeCell ref="P16:P17"/>
    <mergeCell ref="Q16:Q17"/>
    <mergeCell ref="R16:R17"/>
    <mergeCell ref="A16:A17"/>
    <mergeCell ref="H16:H17"/>
    <mergeCell ref="I16:I17"/>
    <mergeCell ref="K16:K17"/>
    <mergeCell ref="A22:A23"/>
    <mergeCell ref="B22:B23"/>
    <mergeCell ref="C22:C23"/>
    <mergeCell ref="S16:S17"/>
    <mergeCell ref="D22:D23"/>
    <mergeCell ref="E22:E23"/>
    <mergeCell ref="J16:J17"/>
    <mergeCell ref="E28:E30"/>
    <mergeCell ref="T16:T17"/>
    <mergeCell ref="U16:U17"/>
    <mergeCell ref="V12:V13"/>
    <mergeCell ref="O12:P12"/>
    <mergeCell ref="Q12:Q13"/>
    <mergeCell ref="R12:R13"/>
    <mergeCell ref="S12:S13"/>
    <mergeCell ref="T12:U12"/>
    <mergeCell ref="V16:V17"/>
    <mergeCell ref="L16:L17"/>
    <mergeCell ref="A24:A25"/>
    <mergeCell ref="A28:A30"/>
    <mergeCell ref="B28:B30"/>
    <mergeCell ref="C28:C30"/>
    <mergeCell ref="D28:D30"/>
  </mergeCells>
  <hyperlinks>
    <hyperlink ref="F6:K6" location="MP!A1" display="MP!A1" xr:uid="{00000000-0004-0000-0300-000000000000}"/>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J58"/>
  <sheetViews>
    <sheetView showGridLines="0" topLeftCell="A11" zoomScaleNormal="100" workbookViewId="0">
      <selection activeCell="B16" sqref="B16"/>
    </sheetView>
  </sheetViews>
  <sheetFormatPr baseColWidth="10" defaultRowHeight="14.25" x14ac:dyDescent="0.2"/>
  <cols>
    <col min="1" max="1" width="20.85546875" style="59" customWidth="1"/>
    <col min="2" max="2" width="22.7109375" style="63" customWidth="1"/>
    <col min="3" max="3" width="10" style="64" customWidth="1"/>
    <col min="4" max="4" width="35.140625" style="65" customWidth="1"/>
    <col min="5" max="5" width="20.5703125" style="66" customWidth="1"/>
    <col min="6" max="6" width="61" style="64" customWidth="1"/>
    <col min="7" max="8" width="11.42578125" style="64"/>
    <col min="9" max="9" width="58.42578125" style="64" hidden="1" customWidth="1"/>
    <col min="10" max="10" width="0" style="64" hidden="1" customWidth="1"/>
    <col min="11" max="16384" width="11.42578125" style="64"/>
  </cols>
  <sheetData>
    <row r="1" spans="1:10" customFormat="1" x14ac:dyDescent="0.2">
      <c r="A1" s="752"/>
      <c r="B1" s="753" t="s">
        <v>508</v>
      </c>
      <c r="C1" s="753"/>
      <c r="D1" s="753"/>
      <c r="E1" s="753"/>
      <c r="F1" s="101" t="s">
        <v>509</v>
      </c>
    </row>
    <row r="2" spans="1:10" customFormat="1" x14ac:dyDescent="0.2">
      <c r="A2" s="752"/>
      <c r="B2" s="753"/>
      <c r="C2" s="753"/>
      <c r="D2" s="753"/>
      <c r="E2" s="753"/>
      <c r="F2" s="101" t="s">
        <v>510</v>
      </c>
    </row>
    <row r="3" spans="1:10" customFormat="1" x14ac:dyDescent="0.2">
      <c r="A3" s="752"/>
      <c r="B3" s="753"/>
      <c r="C3" s="753"/>
      <c r="D3" s="753"/>
      <c r="E3" s="753"/>
      <c r="F3" s="101" t="s">
        <v>511</v>
      </c>
    </row>
    <row r="4" spans="1:10" customFormat="1" ht="40.5" customHeight="1" x14ac:dyDescent="0.2">
      <c r="A4" s="752"/>
      <c r="B4" s="753"/>
      <c r="C4" s="753"/>
      <c r="D4" s="753"/>
      <c r="E4" s="753"/>
      <c r="F4" s="101" t="s">
        <v>527</v>
      </c>
    </row>
    <row r="5" spans="1:10" s="75" customFormat="1" ht="15" x14ac:dyDescent="0.2">
      <c r="A5" s="798" t="s">
        <v>535</v>
      </c>
      <c r="B5" s="798"/>
      <c r="C5" s="798"/>
      <c r="D5" s="798"/>
      <c r="E5" s="798"/>
      <c r="F5" s="798"/>
      <c r="J5" s="76"/>
    </row>
    <row r="6" spans="1:10" s="75" customFormat="1" ht="15" x14ac:dyDescent="0.2">
      <c r="A6" s="798"/>
      <c r="B6" s="798"/>
      <c r="C6" s="798"/>
      <c r="D6" s="798"/>
      <c r="E6" s="798"/>
      <c r="F6" s="798"/>
      <c r="J6" s="76"/>
    </row>
    <row r="7" spans="1:10" ht="13.5" customHeight="1" x14ac:dyDescent="0.2">
      <c r="A7" s="799" t="s">
        <v>8</v>
      </c>
      <c r="B7" s="799" t="s">
        <v>9</v>
      </c>
      <c r="C7" s="799" t="s">
        <v>10</v>
      </c>
      <c r="D7" s="799" t="s">
        <v>83</v>
      </c>
      <c r="E7" s="799" t="s">
        <v>11</v>
      </c>
      <c r="F7" s="799" t="s">
        <v>512</v>
      </c>
    </row>
    <row r="8" spans="1:10" ht="13.5" thickBot="1" x14ac:dyDescent="0.25">
      <c r="A8" s="756"/>
      <c r="B8" s="756"/>
      <c r="C8" s="756"/>
      <c r="D8" s="756"/>
      <c r="E8" s="756"/>
      <c r="F8" s="756"/>
    </row>
    <row r="9" spans="1:10" ht="89.25" x14ac:dyDescent="0.2">
      <c r="A9" s="792" t="s">
        <v>30</v>
      </c>
      <c r="B9" s="794" t="s">
        <v>31</v>
      </c>
      <c r="C9" s="794">
        <v>1991</v>
      </c>
      <c r="D9" s="796" t="s">
        <v>536</v>
      </c>
      <c r="E9" s="655" t="s">
        <v>33</v>
      </c>
      <c r="F9" s="656" t="s">
        <v>34</v>
      </c>
    </row>
    <row r="10" spans="1:10" ht="33" customHeight="1" thickBot="1" x14ac:dyDescent="0.25">
      <c r="A10" s="793"/>
      <c r="B10" s="795"/>
      <c r="C10" s="795"/>
      <c r="D10" s="797"/>
      <c r="E10" s="660" t="s">
        <v>41</v>
      </c>
      <c r="F10" s="661" t="s">
        <v>42</v>
      </c>
    </row>
    <row r="11" spans="1:10" ht="318.75" x14ac:dyDescent="0.2">
      <c r="A11" s="102" t="s">
        <v>823</v>
      </c>
      <c r="B11" s="102">
        <v>26</v>
      </c>
      <c r="C11" s="102">
        <v>1994</v>
      </c>
      <c r="D11" s="103" t="s">
        <v>72</v>
      </c>
      <c r="E11" s="104" t="s">
        <v>73</v>
      </c>
      <c r="F11" s="113" t="s">
        <v>74</v>
      </c>
    </row>
    <row r="12" spans="1:10" ht="64.5" customHeight="1" x14ac:dyDescent="0.2">
      <c r="A12" s="114" t="s">
        <v>823</v>
      </c>
      <c r="B12" s="102">
        <v>257</v>
      </c>
      <c r="C12" s="102">
        <v>2006</v>
      </c>
      <c r="D12" s="103" t="s">
        <v>477</v>
      </c>
      <c r="E12" s="108" t="s">
        <v>478</v>
      </c>
      <c r="F12" s="113" t="s">
        <v>814</v>
      </c>
    </row>
    <row r="13" spans="1:10" ht="216.75" x14ac:dyDescent="0.2">
      <c r="A13" s="114" t="s">
        <v>823</v>
      </c>
      <c r="B13" s="102">
        <v>273</v>
      </c>
      <c r="C13" s="102">
        <v>2007</v>
      </c>
      <c r="D13" s="103" t="s">
        <v>479</v>
      </c>
      <c r="E13" s="108" t="s">
        <v>537</v>
      </c>
      <c r="F13" s="113" t="s">
        <v>480</v>
      </c>
    </row>
    <row r="14" spans="1:10" ht="63.75" x14ac:dyDescent="0.2">
      <c r="A14" s="102" t="s">
        <v>120</v>
      </c>
      <c r="B14" s="102">
        <v>1</v>
      </c>
      <c r="C14" s="102">
        <v>2010</v>
      </c>
      <c r="D14" s="103" t="s">
        <v>121</v>
      </c>
      <c r="E14" s="104" t="s">
        <v>112</v>
      </c>
      <c r="F14" s="113" t="s">
        <v>122</v>
      </c>
    </row>
    <row r="15" spans="1:10" ht="51.75" thickBot="1" x14ac:dyDescent="0.25">
      <c r="A15" s="105" t="s">
        <v>1263</v>
      </c>
      <c r="B15" s="102">
        <v>434</v>
      </c>
      <c r="C15" s="102">
        <v>2010</v>
      </c>
      <c r="D15" s="103" t="s">
        <v>1096</v>
      </c>
      <c r="E15" s="115" t="s">
        <v>95</v>
      </c>
      <c r="F15" s="113" t="s">
        <v>1264</v>
      </c>
    </row>
    <row r="16" spans="1:10" ht="76.5" x14ac:dyDescent="0.2">
      <c r="A16" s="609" t="s">
        <v>44</v>
      </c>
      <c r="B16" s="653">
        <v>23</v>
      </c>
      <c r="C16" s="653">
        <v>1982</v>
      </c>
      <c r="D16" s="654" t="s">
        <v>45</v>
      </c>
      <c r="E16" s="655" t="s">
        <v>46</v>
      </c>
      <c r="F16" s="656" t="s">
        <v>47</v>
      </c>
    </row>
    <row r="17" spans="1:6" ht="76.5" x14ac:dyDescent="0.2">
      <c r="A17" s="614" t="s">
        <v>44</v>
      </c>
      <c r="B17" s="662">
        <v>23</v>
      </c>
      <c r="C17" s="663">
        <v>1982</v>
      </c>
      <c r="D17" s="627" t="s">
        <v>1236</v>
      </c>
      <c r="E17" s="664" t="s">
        <v>95</v>
      </c>
      <c r="F17" s="665" t="s">
        <v>1237</v>
      </c>
    </row>
    <row r="18" spans="1:6" ht="153" x14ac:dyDescent="0.2">
      <c r="A18" s="614" t="s">
        <v>44</v>
      </c>
      <c r="B18" s="662">
        <v>44</v>
      </c>
      <c r="C18" s="666" t="s">
        <v>1238</v>
      </c>
      <c r="D18" s="627" t="s">
        <v>1239</v>
      </c>
      <c r="E18" s="664" t="s">
        <v>95</v>
      </c>
      <c r="F18" s="665" t="s">
        <v>1240</v>
      </c>
    </row>
    <row r="19" spans="1:6" ht="63.75" x14ac:dyDescent="0.2">
      <c r="A19" s="802" t="s">
        <v>97</v>
      </c>
      <c r="B19" s="803">
        <v>115</v>
      </c>
      <c r="C19" s="803">
        <v>1994</v>
      </c>
      <c r="D19" s="800" t="s">
        <v>98</v>
      </c>
      <c r="E19" s="668" t="s">
        <v>1612</v>
      </c>
      <c r="F19" s="665" t="s">
        <v>100</v>
      </c>
    </row>
    <row r="20" spans="1:6" ht="89.25" x14ac:dyDescent="0.2">
      <c r="A20" s="802"/>
      <c r="B20" s="803"/>
      <c r="C20" s="803"/>
      <c r="D20" s="801"/>
      <c r="E20" s="668" t="s">
        <v>1613</v>
      </c>
      <c r="F20" s="665" t="s">
        <v>504</v>
      </c>
    </row>
    <row r="21" spans="1:6" ht="216.75" x14ac:dyDescent="0.2">
      <c r="A21" s="614" t="s">
        <v>44</v>
      </c>
      <c r="B21" s="626">
        <v>715</v>
      </c>
      <c r="C21" s="626">
        <v>2001</v>
      </c>
      <c r="D21" s="627" t="s">
        <v>336</v>
      </c>
      <c r="E21" s="668" t="s">
        <v>104</v>
      </c>
      <c r="F21" s="665" t="s">
        <v>105</v>
      </c>
    </row>
    <row r="22" spans="1:6" ht="63.75" customHeight="1" x14ac:dyDescent="0.2">
      <c r="A22" s="614" t="s">
        <v>44</v>
      </c>
      <c r="B22" s="662">
        <v>1474</v>
      </c>
      <c r="C22" s="669">
        <v>2002</v>
      </c>
      <c r="D22" s="627" t="s">
        <v>1241</v>
      </c>
      <c r="E22" s="664" t="s">
        <v>1242</v>
      </c>
      <c r="F22" s="665" t="s">
        <v>1243</v>
      </c>
    </row>
    <row r="23" spans="1:6" ht="153" x14ac:dyDescent="0.2">
      <c r="A23" s="614" t="s">
        <v>44</v>
      </c>
      <c r="B23" s="626">
        <v>1098</v>
      </c>
      <c r="C23" s="626">
        <v>2006</v>
      </c>
      <c r="D23" s="627" t="s">
        <v>107</v>
      </c>
      <c r="E23" s="668" t="s">
        <v>108</v>
      </c>
      <c r="F23" s="665" t="s">
        <v>109</v>
      </c>
    </row>
    <row r="24" spans="1:6" ht="102" x14ac:dyDescent="0.2">
      <c r="A24" s="614" t="s">
        <v>97</v>
      </c>
      <c r="B24" s="626">
        <v>1286</v>
      </c>
      <c r="C24" s="626">
        <v>2009</v>
      </c>
      <c r="D24" s="667" t="s">
        <v>1942</v>
      </c>
      <c r="E24" s="566" t="s">
        <v>1389</v>
      </c>
      <c r="F24" s="665" t="s">
        <v>1390</v>
      </c>
    </row>
    <row r="25" spans="1:6" ht="140.25" x14ac:dyDescent="0.2">
      <c r="A25" s="802" t="s">
        <v>44</v>
      </c>
      <c r="B25" s="803">
        <v>1620</v>
      </c>
      <c r="C25" s="803">
        <v>2013</v>
      </c>
      <c r="D25" s="800" t="s">
        <v>1244</v>
      </c>
      <c r="E25" s="668" t="s">
        <v>112</v>
      </c>
      <c r="F25" s="665" t="s">
        <v>505</v>
      </c>
    </row>
    <row r="26" spans="1:6" ht="89.25" x14ac:dyDescent="0.2">
      <c r="A26" s="802"/>
      <c r="B26" s="803"/>
      <c r="C26" s="803"/>
      <c r="D26" s="801"/>
      <c r="E26" s="668" t="s">
        <v>113</v>
      </c>
      <c r="F26" s="665" t="s">
        <v>114</v>
      </c>
    </row>
    <row r="27" spans="1:6" ht="129" customHeight="1" thickBot="1" x14ac:dyDescent="0.25">
      <c r="A27" s="670" t="s">
        <v>97</v>
      </c>
      <c r="B27" s="671">
        <v>2162</v>
      </c>
      <c r="C27" s="672">
        <v>2021</v>
      </c>
      <c r="D27" s="673" t="s">
        <v>1391</v>
      </c>
      <c r="E27" s="674" t="s">
        <v>1388</v>
      </c>
      <c r="F27" s="675" t="s">
        <v>1392</v>
      </c>
    </row>
    <row r="28" spans="1:6" ht="54.75" customHeight="1" x14ac:dyDescent="0.2">
      <c r="A28" s="609" t="s">
        <v>65</v>
      </c>
      <c r="B28" s="677">
        <v>591</v>
      </c>
      <c r="C28" s="653">
        <v>1991</v>
      </c>
      <c r="D28" s="654" t="s">
        <v>1245</v>
      </c>
      <c r="E28" s="678" t="s">
        <v>95</v>
      </c>
      <c r="F28" s="656" t="s">
        <v>1246</v>
      </c>
    </row>
    <row r="29" spans="1:6" ht="114.75" x14ac:dyDescent="0.2">
      <c r="A29" s="614" t="s">
        <v>65</v>
      </c>
      <c r="B29" s="662">
        <v>584</v>
      </c>
      <c r="C29" s="626">
        <v>1991</v>
      </c>
      <c r="D29" s="627" t="s">
        <v>1247</v>
      </c>
      <c r="E29" s="664" t="s">
        <v>95</v>
      </c>
      <c r="F29" s="665" t="s">
        <v>1248</v>
      </c>
    </row>
    <row r="30" spans="1:6" ht="127.5" x14ac:dyDescent="0.2">
      <c r="A30" s="614" t="s">
        <v>65</v>
      </c>
      <c r="B30" s="662">
        <v>393</v>
      </c>
      <c r="C30" s="626">
        <v>1991</v>
      </c>
      <c r="D30" s="627" t="s">
        <v>1249</v>
      </c>
      <c r="E30" s="664" t="s">
        <v>95</v>
      </c>
      <c r="F30" s="665" t="s">
        <v>1250</v>
      </c>
    </row>
    <row r="31" spans="1:6" ht="89.25" x14ac:dyDescent="0.2">
      <c r="A31" s="679" t="s">
        <v>90</v>
      </c>
      <c r="B31" s="626">
        <v>1860</v>
      </c>
      <c r="C31" s="626">
        <v>1994</v>
      </c>
      <c r="D31" s="627" t="s">
        <v>1095</v>
      </c>
      <c r="E31" s="680" t="s">
        <v>95</v>
      </c>
      <c r="F31" s="665" t="s">
        <v>1251</v>
      </c>
    </row>
    <row r="32" spans="1:6" ht="409.5" x14ac:dyDescent="0.2">
      <c r="A32" s="679" t="s">
        <v>90</v>
      </c>
      <c r="B32" s="662">
        <v>709</v>
      </c>
      <c r="C32" s="626">
        <v>1996</v>
      </c>
      <c r="D32" s="627" t="s">
        <v>795</v>
      </c>
      <c r="E32" s="664" t="s">
        <v>796</v>
      </c>
      <c r="F32" s="665" t="s">
        <v>797</v>
      </c>
    </row>
    <row r="33" spans="1:6" ht="127.5" x14ac:dyDescent="0.2">
      <c r="A33" s="802" t="s">
        <v>65</v>
      </c>
      <c r="B33" s="803">
        <v>1278</v>
      </c>
      <c r="C33" s="803">
        <v>2002</v>
      </c>
      <c r="D33" s="627" t="s">
        <v>1252</v>
      </c>
      <c r="E33" s="668" t="s">
        <v>116</v>
      </c>
      <c r="F33" s="665" t="s">
        <v>326</v>
      </c>
    </row>
    <row r="34" spans="1:6" ht="102" x14ac:dyDescent="0.2">
      <c r="A34" s="802" t="s">
        <v>65</v>
      </c>
      <c r="B34" s="803">
        <v>1278</v>
      </c>
      <c r="C34" s="803"/>
      <c r="D34" s="627" t="s">
        <v>115</v>
      </c>
      <c r="E34" s="668" t="s">
        <v>117</v>
      </c>
      <c r="F34" s="665" t="s">
        <v>540</v>
      </c>
    </row>
    <row r="35" spans="1:6" ht="89.25" x14ac:dyDescent="0.2">
      <c r="A35" s="802" t="s">
        <v>65</v>
      </c>
      <c r="B35" s="803">
        <v>1278</v>
      </c>
      <c r="C35" s="803"/>
      <c r="D35" s="627" t="s">
        <v>115</v>
      </c>
      <c r="E35" s="668" t="s">
        <v>118</v>
      </c>
      <c r="F35" s="665" t="s">
        <v>119</v>
      </c>
    </row>
    <row r="36" spans="1:6" ht="409.5" x14ac:dyDescent="0.2">
      <c r="A36" s="679" t="s">
        <v>90</v>
      </c>
      <c r="B36" s="662">
        <v>24</v>
      </c>
      <c r="C36" s="626">
        <v>2005</v>
      </c>
      <c r="D36" s="627" t="s">
        <v>804</v>
      </c>
      <c r="E36" s="680" t="s">
        <v>799</v>
      </c>
      <c r="F36" s="665" t="s">
        <v>1253</v>
      </c>
    </row>
    <row r="37" spans="1:6" ht="114.75" x14ac:dyDescent="0.2">
      <c r="A37" s="679" t="s">
        <v>90</v>
      </c>
      <c r="B37" s="662">
        <v>505</v>
      </c>
      <c r="C37" s="626">
        <v>2007</v>
      </c>
      <c r="D37" s="681" t="s">
        <v>798</v>
      </c>
      <c r="E37" s="664" t="s">
        <v>799</v>
      </c>
      <c r="F37" s="665" t="s">
        <v>800</v>
      </c>
    </row>
    <row r="38" spans="1:6" ht="71.25" customHeight="1" x14ac:dyDescent="0.2">
      <c r="A38" s="679" t="s">
        <v>90</v>
      </c>
      <c r="B38" s="662">
        <v>293</v>
      </c>
      <c r="C38" s="626">
        <v>2008</v>
      </c>
      <c r="D38" s="681" t="s">
        <v>801</v>
      </c>
      <c r="E38" s="664" t="s">
        <v>802</v>
      </c>
      <c r="F38" s="665" t="s">
        <v>803</v>
      </c>
    </row>
    <row r="39" spans="1:6" ht="54" customHeight="1" x14ac:dyDescent="0.2">
      <c r="A39" s="614" t="s">
        <v>90</v>
      </c>
      <c r="B39" s="662">
        <v>1290</v>
      </c>
      <c r="C39" s="663">
        <v>2009</v>
      </c>
      <c r="D39" s="627" t="s">
        <v>1254</v>
      </c>
      <c r="E39" s="664" t="s">
        <v>95</v>
      </c>
      <c r="F39" s="665" t="s">
        <v>1255</v>
      </c>
    </row>
    <row r="40" spans="1:6" ht="54.75" customHeight="1" x14ac:dyDescent="0.2">
      <c r="A40" s="679" t="s">
        <v>65</v>
      </c>
      <c r="B40" s="662">
        <v>546</v>
      </c>
      <c r="C40" s="626">
        <v>2011</v>
      </c>
      <c r="D40" s="681" t="s">
        <v>805</v>
      </c>
      <c r="E40" s="664" t="s">
        <v>253</v>
      </c>
      <c r="F40" s="665" t="s">
        <v>806</v>
      </c>
    </row>
    <row r="41" spans="1:6" ht="409.5" x14ac:dyDescent="0.2">
      <c r="A41" s="679" t="s">
        <v>90</v>
      </c>
      <c r="B41" s="662">
        <v>675</v>
      </c>
      <c r="C41" s="626">
        <v>2011</v>
      </c>
      <c r="D41" s="627" t="s">
        <v>807</v>
      </c>
      <c r="E41" s="664" t="s">
        <v>808</v>
      </c>
      <c r="F41" s="665" t="s">
        <v>809</v>
      </c>
    </row>
    <row r="42" spans="1:6" ht="184.5" customHeight="1" x14ac:dyDescent="0.2">
      <c r="A42" s="679" t="s">
        <v>1943</v>
      </c>
      <c r="B42" s="662">
        <v>4923</v>
      </c>
      <c r="C42" s="626">
        <v>2011</v>
      </c>
      <c r="D42" s="627" t="s">
        <v>1944</v>
      </c>
      <c r="E42" s="676" t="s">
        <v>1945</v>
      </c>
      <c r="F42" s="665" t="s">
        <v>1946</v>
      </c>
    </row>
    <row r="43" spans="1:6" ht="76.5" customHeight="1" x14ac:dyDescent="0.2">
      <c r="A43" s="679" t="s">
        <v>1118</v>
      </c>
      <c r="B43" s="626">
        <v>1965</v>
      </c>
      <c r="C43" s="626">
        <v>2013</v>
      </c>
      <c r="D43" s="627" t="s">
        <v>1094</v>
      </c>
      <c r="E43" s="680" t="s">
        <v>95</v>
      </c>
      <c r="F43" s="665" t="s">
        <v>1256</v>
      </c>
    </row>
    <row r="44" spans="1:6" ht="409.5" x14ac:dyDescent="0.2">
      <c r="A44" s="679" t="s">
        <v>65</v>
      </c>
      <c r="B44" s="662">
        <v>541</v>
      </c>
      <c r="C44" s="626">
        <v>2015</v>
      </c>
      <c r="D44" s="627" t="s">
        <v>810</v>
      </c>
      <c r="E44" s="664" t="s">
        <v>537</v>
      </c>
      <c r="F44" s="665" t="s">
        <v>811</v>
      </c>
    </row>
    <row r="45" spans="1:6" ht="89.25" x14ac:dyDescent="0.2">
      <c r="A45" s="614" t="s">
        <v>90</v>
      </c>
      <c r="B45" s="662">
        <v>1075</v>
      </c>
      <c r="C45" s="626">
        <v>2015</v>
      </c>
      <c r="D45" s="627" t="s">
        <v>1257</v>
      </c>
      <c r="E45" s="664" t="s">
        <v>95</v>
      </c>
      <c r="F45" s="665" t="s">
        <v>1258</v>
      </c>
    </row>
    <row r="46" spans="1:6" ht="41.25" customHeight="1" x14ac:dyDescent="0.2">
      <c r="A46" s="679" t="s">
        <v>90</v>
      </c>
      <c r="B46" s="662">
        <v>421</v>
      </c>
      <c r="C46" s="626">
        <v>2019</v>
      </c>
      <c r="D46" s="627" t="s">
        <v>812</v>
      </c>
      <c r="E46" s="664" t="s">
        <v>253</v>
      </c>
      <c r="F46" s="665" t="s">
        <v>813</v>
      </c>
    </row>
    <row r="47" spans="1:6" ht="192" thickBot="1" x14ac:dyDescent="0.25">
      <c r="A47" s="657" t="s">
        <v>65</v>
      </c>
      <c r="B47" s="672">
        <v>2226</v>
      </c>
      <c r="C47" s="658">
        <v>2019</v>
      </c>
      <c r="D47" s="659" t="s">
        <v>1259</v>
      </c>
      <c r="E47" s="682" t="s">
        <v>95</v>
      </c>
      <c r="F47" s="661" t="s">
        <v>1260</v>
      </c>
    </row>
    <row r="48" spans="1:6" ht="51.75" thickBot="1" x14ac:dyDescent="0.25">
      <c r="A48" s="683" t="s">
        <v>499</v>
      </c>
      <c r="B48" s="684">
        <v>26</v>
      </c>
      <c r="C48" s="684">
        <v>2018</v>
      </c>
      <c r="D48" s="685" t="s">
        <v>500</v>
      </c>
      <c r="E48" s="686" t="s">
        <v>95</v>
      </c>
      <c r="F48" s="687" t="s">
        <v>501</v>
      </c>
    </row>
    <row r="49" spans="1:6" ht="39.75" customHeight="1" x14ac:dyDescent="0.2">
      <c r="A49" s="688" t="s">
        <v>821</v>
      </c>
      <c r="B49" s="653">
        <v>1</v>
      </c>
      <c r="C49" s="653">
        <v>2000</v>
      </c>
      <c r="D49" s="654" t="s">
        <v>96</v>
      </c>
      <c r="E49" s="678" t="s">
        <v>481</v>
      </c>
      <c r="F49" s="656" t="s">
        <v>506</v>
      </c>
    </row>
    <row r="50" spans="1:6" ht="51.75" customHeight="1" x14ac:dyDescent="0.2">
      <c r="A50" s="689" t="s">
        <v>224</v>
      </c>
      <c r="B50" s="626">
        <v>4</v>
      </c>
      <c r="C50" s="626">
        <v>2007</v>
      </c>
      <c r="D50" s="627" t="s">
        <v>482</v>
      </c>
      <c r="E50" s="664" t="s">
        <v>538</v>
      </c>
      <c r="F50" s="665" t="s">
        <v>507</v>
      </c>
    </row>
    <row r="51" spans="1:6" ht="96" customHeight="1" x14ac:dyDescent="0.2">
      <c r="A51" s="679" t="s">
        <v>224</v>
      </c>
      <c r="B51" s="626">
        <v>1450</v>
      </c>
      <c r="C51" s="626">
        <v>2008</v>
      </c>
      <c r="D51" s="627" t="s">
        <v>1097</v>
      </c>
      <c r="E51" s="680" t="s">
        <v>95</v>
      </c>
      <c r="F51" s="665" t="s">
        <v>1261</v>
      </c>
    </row>
    <row r="52" spans="1:6" ht="65.25" customHeight="1" x14ac:dyDescent="0.2">
      <c r="A52" s="614" t="s">
        <v>224</v>
      </c>
      <c r="B52" s="626">
        <v>75</v>
      </c>
      <c r="C52" s="626">
        <v>2010</v>
      </c>
      <c r="D52" s="627" t="s">
        <v>1262</v>
      </c>
      <c r="E52" s="668" t="s">
        <v>95</v>
      </c>
      <c r="F52" s="665" t="s">
        <v>78</v>
      </c>
    </row>
    <row r="53" spans="1:6" ht="60" customHeight="1" x14ac:dyDescent="0.2">
      <c r="A53" s="614" t="s">
        <v>224</v>
      </c>
      <c r="B53" s="626">
        <v>195</v>
      </c>
      <c r="C53" s="626">
        <v>2015</v>
      </c>
      <c r="D53" s="627" t="s">
        <v>822</v>
      </c>
      <c r="E53" s="668" t="s">
        <v>95</v>
      </c>
      <c r="F53" s="665" t="s">
        <v>539</v>
      </c>
    </row>
    <row r="54" spans="1:6" ht="51.75" customHeight="1" x14ac:dyDescent="0.2">
      <c r="A54" s="614" t="s">
        <v>224</v>
      </c>
      <c r="B54" s="626">
        <v>40</v>
      </c>
      <c r="C54" s="626">
        <v>2017</v>
      </c>
      <c r="D54" s="627" t="s">
        <v>503</v>
      </c>
      <c r="E54" s="690" t="s">
        <v>95</v>
      </c>
      <c r="F54" s="665" t="s">
        <v>476</v>
      </c>
    </row>
    <row r="55" spans="1:6" ht="72.75" customHeight="1" thickBot="1" x14ac:dyDescent="0.25">
      <c r="A55" s="692" t="s">
        <v>224</v>
      </c>
      <c r="B55" s="691">
        <v>109</v>
      </c>
      <c r="C55" s="658">
        <v>2023</v>
      </c>
      <c r="D55" s="693" t="s">
        <v>1947</v>
      </c>
      <c r="E55" s="694" t="s">
        <v>253</v>
      </c>
      <c r="F55" s="695" t="s">
        <v>1948</v>
      </c>
    </row>
    <row r="56" spans="1:6" ht="33.75" customHeight="1" x14ac:dyDescent="0.2"/>
    <row r="57" spans="1:6" ht="106.5" customHeight="1" x14ac:dyDescent="0.2">
      <c r="A57" s="64"/>
      <c r="B57" s="64"/>
      <c r="D57" s="64"/>
      <c r="E57" s="64"/>
    </row>
    <row r="58" spans="1:6" x14ac:dyDescent="0.2">
      <c r="D58" s="96"/>
    </row>
  </sheetData>
  <mergeCells count="24">
    <mergeCell ref="A33:A35"/>
    <mergeCell ref="B33:B35"/>
    <mergeCell ref="C33:C35"/>
    <mergeCell ref="A19:A20"/>
    <mergeCell ref="B19:B20"/>
    <mergeCell ref="C19:C20"/>
    <mergeCell ref="D19:D20"/>
    <mergeCell ref="A25:A26"/>
    <mergeCell ref="B25:B26"/>
    <mergeCell ref="C25:C26"/>
    <mergeCell ref="D25:D26"/>
    <mergeCell ref="A9:A10"/>
    <mergeCell ref="B9:B10"/>
    <mergeCell ref="C9:C10"/>
    <mergeCell ref="D9:D10"/>
    <mergeCell ref="A1:A4"/>
    <mergeCell ref="B1:E4"/>
    <mergeCell ref="A5:F6"/>
    <mergeCell ref="A7:A8"/>
    <mergeCell ref="B7:B8"/>
    <mergeCell ref="C7:C8"/>
    <mergeCell ref="D7:D8"/>
    <mergeCell ref="E7:E8"/>
    <mergeCell ref="F7:F8"/>
  </mergeCells>
  <hyperlinks>
    <hyperlink ref="E16" r:id="rId1" xr:uid="{00000000-0004-0000-0400-000000000000}"/>
    <hyperlink ref="E19" r:id="rId2" display="Art. 7" xr:uid="{00000000-0004-0000-0400-000001000000}"/>
    <hyperlink ref="E20" r:id="rId3" display="Art. 70" xr:uid="{00000000-0004-0000-0400-000002000000}"/>
    <hyperlink ref="E21" r:id="rId4" xr:uid="{00000000-0004-0000-0400-000003000000}"/>
    <hyperlink ref="E23" r:id="rId5" xr:uid="{00000000-0004-0000-0400-000004000000}"/>
    <hyperlink ref="E25" r:id="rId6" xr:uid="{00000000-0004-0000-0400-000005000000}"/>
    <hyperlink ref="E26" r:id="rId7" xr:uid="{00000000-0004-0000-0400-000006000000}"/>
    <hyperlink ref="E32" r:id="rId8" xr:uid="{00000000-0004-0000-0400-000007000000}"/>
    <hyperlink ref="E40" r:id="rId9" xr:uid="{00000000-0004-0000-0400-000008000000}"/>
    <hyperlink ref="E37" r:id="rId10" xr:uid="{00000000-0004-0000-0400-000009000000}"/>
    <hyperlink ref="E38" r:id="rId11" xr:uid="{00000000-0004-0000-0400-00000A000000}"/>
    <hyperlink ref="E41" r:id="rId12" xr:uid="{00000000-0004-0000-0400-00000B000000}"/>
    <hyperlink ref="E44" r:id="rId13" xr:uid="{00000000-0004-0000-0400-00000C000000}"/>
    <hyperlink ref="E46" r:id="rId14" xr:uid="{00000000-0004-0000-0400-00000D000000}"/>
    <hyperlink ref="E36" r:id="rId15" xr:uid="{00000000-0004-0000-0400-00000E000000}"/>
    <hyperlink ref="E43" r:id="rId16" xr:uid="{00000000-0004-0000-0400-00000F000000}"/>
    <hyperlink ref="E31" r:id="rId17" xr:uid="{00000000-0004-0000-0400-000010000000}"/>
    <hyperlink ref="E33" r:id="rId18" xr:uid="{00000000-0004-0000-0400-000011000000}"/>
    <hyperlink ref="E34" r:id="rId19" xr:uid="{00000000-0004-0000-0400-000012000000}"/>
    <hyperlink ref="E35" r:id="rId20" xr:uid="{00000000-0004-0000-0400-000013000000}"/>
    <hyperlink ref="E49" r:id="rId21" xr:uid="{00000000-0004-0000-0400-000014000000}"/>
    <hyperlink ref="E50" r:id="rId22" xr:uid="{00000000-0004-0000-0400-000015000000}"/>
    <hyperlink ref="E52" r:id="rId23" xr:uid="{00000000-0004-0000-0400-000016000000}"/>
    <hyperlink ref="E53" r:id="rId24" xr:uid="{00000000-0004-0000-0400-000017000000}"/>
    <hyperlink ref="E54" r:id="rId25" xr:uid="{00000000-0004-0000-0400-000018000000}"/>
    <hyperlink ref="E51" r:id="rId26" xr:uid="{00000000-0004-0000-0400-000019000000}"/>
    <hyperlink ref="E11" r:id="rId27" xr:uid="{00000000-0004-0000-0400-00001A000000}"/>
    <hyperlink ref="E12" r:id="rId28" xr:uid="{00000000-0004-0000-0400-00001B000000}"/>
    <hyperlink ref="E13" r:id="rId29" xr:uid="{00000000-0004-0000-0400-00001C000000}"/>
    <hyperlink ref="E14" r:id="rId30" xr:uid="{00000000-0004-0000-0400-00001D000000}"/>
    <hyperlink ref="E15" r:id="rId31" xr:uid="{00000000-0004-0000-0400-00001E000000}"/>
    <hyperlink ref="E48" r:id="rId32" xr:uid="{00000000-0004-0000-0400-00001F000000}"/>
    <hyperlink ref="E9" r:id="rId33" xr:uid="{00000000-0004-0000-0400-000020000000}"/>
    <hyperlink ref="E10" r:id="rId34" xr:uid="{00000000-0004-0000-0400-000021000000}"/>
    <hyperlink ref="C17" r:id="rId35" display="https://www.funcionpublica.gov.co/eva/gestornormativo/norma.php?i=3431" xr:uid="{00000000-0004-0000-0400-000022000000}"/>
    <hyperlink ref="E22" r:id="rId36" xr:uid="{00000000-0004-0000-0400-000023000000}"/>
    <hyperlink ref="E18" r:id="rId37" display="Todo" xr:uid="{00000000-0004-0000-0400-000024000000}"/>
    <hyperlink ref="E17" r:id="rId38" xr:uid="{00000000-0004-0000-0400-000025000000}"/>
    <hyperlink ref="E47" r:id="rId39" display="Todo" xr:uid="{00000000-0004-0000-0400-000026000000}"/>
    <hyperlink ref="E39" r:id="rId40" xr:uid="{00000000-0004-0000-0400-000027000000}"/>
    <hyperlink ref="E28" r:id="rId41" display="Todo" xr:uid="{00000000-0004-0000-0400-000028000000}"/>
    <hyperlink ref="E29" r:id="rId42" display="Todo" xr:uid="{00000000-0004-0000-0400-000029000000}"/>
    <hyperlink ref="E30" r:id="rId43" display="Todo" xr:uid="{00000000-0004-0000-0400-00002A000000}"/>
    <hyperlink ref="E45" r:id="rId44" xr:uid="{00000000-0004-0000-0400-00002B000000}"/>
    <hyperlink ref="E24" r:id="rId45" display="https://www.alcaldiabogota.gov.co/sisjur/normas/Norma1.jsp?i=34850" xr:uid="{00000000-0004-0000-0400-00002D000000}"/>
    <hyperlink ref="E27" r:id="rId46" location="22" display="https://www.alcaldiabogota.gov.co/sisjur/normas/Norma1.jsp?dt=S&amp;i=119280 - 22" xr:uid="{00000000-0004-0000-0400-00002E000000}"/>
    <hyperlink ref="E42" r:id="rId47" xr:uid="{CC03422C-8D87-4042-B5C6-A5A3E6EE93FE}"/>
  </hyperlinks>
  <pageMargins left="0.7" right="0.7" top="0.75" bottom="0.75" header="0.3" footer="0.3"/>
  <pageSetup orientation="portrait" r:id="rId48"/>
  <drawing r:id="rId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U23"/>
  <sheetViews>
    <sheetView showGridLines="0" topLeftCell="A9" zoomScale="90" zoomScaleNormal="90" workbookViewId="0">
      <selection activeCell="A9" sqref="A9:XFD9"/>
    </sheetView>
  </sheetViews>
  <sheetFormatPr baseColWidth="10" defaultColWidth="11.42578125" defaultRowHeight="14.25" x14ac:dyDescent="0.2"/>
  <cols>
    <col min="1" max="1" width="26" style="227" customWidth="1"/>
    <col min="2" max="2" width="17.28515625" style="226" customWidth="1"/>
    <col min="3" max="3" width="10" style="224" customWidth="1"/>
    <col min="4" max="4" width="41" style="224" customWidth="1"/>
    <col min="5" max="5" width="18.7109375" style="225" customWidth="1"/>
    <col min="6" max="6" width="53.7109375" style="224" customWidth="1"/>
    <col min="7" max="7" width="24.42578125" style="224" customWidth="1"/>
    <col min="8" max="8" width="39.42578125" style="224" customWidth="1"/>
    <col min="9" max="9" width="21.85546875" style="224" customWidth="1"/>
    <col min="10" max="10" width="23.85546875" style="224" customWidth="1"/>
    <col min="11" max="11" width="1.7109375" style="224" customWidth="1"/>
    <col min="12" max="12" width="24.42578125" style="224" customWidth="1"/>
    <col min="13" max="13" width="39.42578125" style="224" customWidth="1"/>
    <col min="14" max="14" width="25.85546875" style="224" customWidth="1"/>
    <col min="15" max="15" width="22.85546875" style="224" customWidth="1"/>
    <col min="16" max="16" width="20.140625" style="224" customWidth="1"/>
    <col min="17" max="19" width="11.42578125" style="224"/>
    <col min="20" max="20" width="58.42578125" style="224" hidden="1" customWidth="1"/>
    <col min="21" max="21" width="0" style="224" hidden="1" customWidth="1"/>
    <col min="22" max="16384" width="11.42578125" style="224"/>
  </cols>
  <sheetData>
    <row r="1" spans="1:21" customFormat="1" ht="14.25" customHeight="1" x14ac:dyDescent="0.2">
      <c r="A1" s="804"/>
      <c r="B1" s="806" t="s">
        <v>508</v>
      </c>
      <c r="C1" s="807"/>
      <c r="D1" s="807"/>
      <c r="E1" s="808"/>
      <c r="F1" s="228" t="s">
        <v>509</v>
      </c>
      <c r="G1" s="224"/>
      <c r="H1" s="224"/>
    </row>
    <row r="2" spans="1:21" customFormat="1" ht="14.25" customHeight="1" x14ac:dyDescent="0.2">
      <c r="A2" s="804"/>
      <c r="B2" s="809"/>
      <c r="C2" s="810"/>
      <c r="D2" s="810"/>
      <c r="E2" s="811"/>
      <c r="F2" s="228" t="s">
        <v>510</v>
      </c>
      <c r="G2" s="224"/>
      <c r="H2" s="224"/>
    </row>
    <row r="3" spans="1:21" customFormat="1" ht="14.25" customHeight="1" x14ac:dyDescent="0.2">
      <c r="A3" s="804"/>
      <c r="B3" s="809"/>
      <c r="C3" s="810"/>
      <c r="D3" s="810"/>
      <c r="E3" s="811"/>
      <c r="F3" s="228" t="s">
        <v>511</v>
      </c>
      <c r="G3" s="224"/>
      <c r="H3" s="224"/>
    </row>
    <row r="4" spans="1:21" customFormat="1" ht="36.75" customHeight="1" x14ac:dyDescent="0.2">
      <c r="A4" s="805"/>
      <c r="B4" s="812"/>
      <c r="C4" s="813"/>
      <c r="D4" s="813"/>
      <c r="E4" s="814"/>
      <c r="F4" s="228" t="s">
        <v>527</v>
      </c>
      <c r="G4" s="224"/>
      <c r="H4" s="224"/>
    </row>
    <row r="5" spans="1:21" s="75" customFormat="1" ht="15" customHeight="1" x14ac:dyDescent="0.2">
      <c r="A5" s="815" t="s">
        <v>85</v>
      </c>
      <c r="B5" s="816"/>
      <c r="C5" s="816"/>
      <c r="D5" s="816"/>
      <c r="E5" s="816"/>
      <c r="F5" s="817"/>
      <c r="G5" s="225"/>
      <c r="H5" s="225"/>
      <c r="I5" s="225"/>
      <c r="J5" s="225"/>
      <c r="K5" s="225"/>
      <c r="L5" s="74"/>
      <c r="M5" s="74"/>
      <c r="N5" s="74"/>
      <c r="O5" s="74"/>
      <c r="P5" s="74"/>
      <c r="U5" s="76"/>
    </row>
    <row r="6" spans="1:21" s="75" customFormat="1" ht="19.5" x14ac:dyDescent="0.2">
      <c r="A6" s="818"/>
      <c r="B6" s="819"/>
      <c r="C6" s="819"/>
      <c r="D6" s="819"/>
      <c r="E6" s="819"/>
      <c r="F6" s="820"/>
      <c r="G6" s="225"/>
      <c r="H6" s="77"/>
      <c r="I6" s="77"/>
      <c r="J6" s="78"/>
      <c r="K6" s="78"/>
      <c r="L6" s="74"/>
      <c r="M6" s="74"/>
      <c r="N6" s="74"/>
      <c r="O6" s="74"/>
      <c r="P6" s="74"/>
      <c r="U6" s="76"/>
    </row>
    <row r="7" spans="1:21" ht="13.5" customHeight="1" x14ac:dyDescent="0.2">
      <c r="A7" s="821" t="s">
        <v>8</v>
      </c>
      <c r="B7" s="821" t="s">
        <v>9</v>
      </c>
      <c r="C7" s="821" t="s">
        <v>10</v>
      </c>
      <c r="D7" s="821" t="s">
        <v>83</v>
      </c>
      <c r="E7" s="821" t="s">
        <v>11</v>
      </c>
      <c r="F7" s="821" t="s">
        <v>512</v>
      </c>
    </row>
    <row r="8" spans="1:21" ht="13.5" thickBot="1" x14ac:dyDescent="0.25">
      <c r="A8" s="822"/>
      <c r="B8" s="822"/>
      <c r="C8" s="822"/>
      <c r="D8" s="822"/>
      <c r="E8" s="822"/>
      <c r="F8" s="822"/>
    </row>
    <row r="9" spans="1:21" ht="77.25" thickBot="1" x14ac:dyDescent="0.25">
      <c r="A9" s="640" t="s">
        <v>823</v>
      </c>
      <c r="B9" s="641">
        <v>1</v>
      </c>
      <c r="C9" s="642">
        <v>2020</v>
      </c>
      <c r="D9" s="643" t="s">
        <v>1358</v>
      </c>
      <c r="E9" s="644" t="s">
        <v>95</v>
      </c>
      <c r="F9" s="645" t="s">
        <v>1367</v>
      </c>
    </row>
    <row r="10" spans="1:21" ht="51" x14ac:dyDescent="0.2">
      <c r="A10" s="609" t="s">
        <v>97</v>
      </c>
      <c r="B10" s="610">
        <v>1712</v>
      </c>
      <c r="C10" s="610">
        <v>2014</v>
      </c>
      <c r="D10" s="611" t="s">
        <v>222</v>
      </c>
      <c r="E10" s="612" t="s">
        <v>95</v>
      </c>
      <c r="F10" s="613" t="s">
        <v>1360</v>
      </c>
    </row>
    <row r="11" spans="1:21" ht="127.5" x14ac:dyDescent="0.2">
      <c r="A11" s="614" t="s">
        <v>97</v>
      </c>
      <c r="B11" s="615">
        <v>1474</v>
      </c>
      <c r="C11" s="615">
        <v>2011</v>
      </c>
      <c r="D11" s="565" t="s">
        <v>1941</v>
      </c>
      <c r="E11" s="566" t="s">
        <v>95</v>
      </c>
      <c r="F11" s="616" t="s">
        <v>748</v>
      </c>
    </row>
    <row r="12" spans="1:21" ht="51.75" thickBot="1" x14ac:dyDescent="0.25">
      <c r="A12" s="617" t="s">
        <v>44</v>
      </c>
      <c r="B12" s="618">
        <v>87</v>
      </c>
      <c r="C12" s="618">
        <v>1993</v>
      </c>
      <c r="D12" s="571" t="s">
        <v>746</v>
      </c>
      <c r="E12" s="619" t="s">
        <v>95</v>
      </c>
      <c r="F12" s="620" t="s">
        <v>747</v>
      </c>
    </row>
    <row r="13" spans="1:21" ht="51" x14ac:dyDescent="0.2">
      <c r="A13" s="647" t="s">
        <v>756</v>
      </c>
      <c r="B13" s="648">
        <v>221</v>
      </c>
      <c r="C13" s="648">
        <v>2023</v>
      </c>
      <c r="D13" s="649" t="s">
        <v>1524</v>
      </c>
      <c r="E13" s="650" t="s">
        <v>95</v>
      </c>
      <c r="F13" s="651" t="s">
        <v>758</v>
      </c>
    </row>
    <row r="14" spans="1:21" ht="51" x14ac:dyDescent="0.2">
      <c r="A14" s="614" t="s">
        <v>749</v>
      </c>
      <c r="B14" s="615">
        <v>612</v>
      </c>
      <c r="C14" s="615">
        <v>2018</v>
      </c>
      <c r="D14" s="565" t="s">
        <v>754</v>
      </c>
      <c r="E14" s="566" t="s">
        <v>95</v>
      </c>
      <c r="F14" s="616" t="s">
        <v>755</v>
      </c>
    </row>
    <row r="15" spans="1:21" ht="38.25" x14ac:dyDescent="0.2">
      <c r="A15" s="614" t="s">
        <v>756</v>
      </c>
      <c r="B15" s="626">
        <v>591</v>
      </c>
      <c r="C15" s="626">
        <v>2018</v>
      </c>
      <c r="D15" s="627" t="s">
        <v>493</v>
      </c>
      <c r="E15" s="566" t="s">
        <v>95</v>
      </c>
      <c r="F15" s="628" t="s">
        <v>758</v>
      </c>
    </row>
    <row r="16" spans="1:21" ht="63.75" x14ac:dyDescent="0.2">
      <c r="A16" s="621" t="s">
        <v>749</v>
      </c>
      <c r="B16" s="615">
        <v>1499</v>
      </c>
      <c r="C16" s="615">
        <v>2017</v>
      </c>
      <c r="D16" s="565" t="s">
        <v>350</v>
      </c>
      <c r="E16" s="566" t="s">
        <v>95</v>
      </c>
      <c r="F16" s="616" t="s">
        <v>753</v>
      </c>
    </row>
    <row r="17" spans="1:6" ht="51" x14ac:dyDescent="0.2">
      <c r="A17" s="621" t="s">
        <v>749</v>
      </c>
      <c r="B17" s="615">
        <v>124</v>
      </c>
      <c r="C17" s="615">
        <v>2016</v>
      </c>
      <c r="D17" s="565" t="s">
        <v>1361</v>
      </c>
      <c r="E17" s="566" t="s">
        <v>95</v>
      </c>
      <c r="F17" s="616" t="s">
        <v>1362</v>
      </c>
    </row>
    <row r="18" spans="1:6" ht="68.25" customHeight="1" x14ac:dyDescent="0.2">
      <c r="A18" s="621" t="s">
        <v>749</v>
      </c>
      <c r="B18" s="615">
        <v>1083</v>
      </c>
      <c r="C18" s="615">
        <v>2015</v>
      </c>
      <c r="D18" s="565" t="s">
        <v>750</v>
      </c>
      <c r="E18" s="622" t="s">
        <v>751</v>
      </c>
      <c r="F18" s="616" t="s">
        <v>752</v>
      </c>
    </row>
    <row r="19" spans="1:6" ht="51.75" thickBot="1" x14ac:dyDescent="0.25">
      <c r="A19" s="629" t="s">
        <v>756</v>
      </c>
      <c r="B19" s="630">
        <v>371</v>
      </c>
      <c r="C19" s="630">
        <v>2010</v>
      </c>
      <c r="D19" s="571" t="s">
        <v>212</v>
      </c>
      <c r="E19" s="631" t="s">
        <v>95</v>
      </c>
      <c r="F19" s="620" t="s">
        <v>757</v>
      </c>
    </row>
    <row r="20" spans="1:6" ht="63.75" x14ac:dyDescent="0.2">
      <c r="A20" s="609" t="s">
        <v>224</v>
      </c>
      <c r="B20" s="610">
        <v>133</v>
      </c>
      <c r="C20" s="610">
        <v>2020</v>
      </c>
      <c r="D20" s="611" t="s">
        <v>1363</v>
      </c>
      <c r="E20" s="612" t="s">
        <v>95</v>
      </c>
      <c r="F20" s="613" t="s">
        <v>760</v>
      </c>
    </row>
    <row r="21" spans="1:6" ht="84.75" customHeight="1" x14ac:dyDescent="0.2">
      <c r="A21" s="614" t="s">
        <v>1364</v>
      </c>
      <c r="B21" s="615">
        <v>1519</v>
      </c>
      <c r="C21" s="615">
        <v>2020</v>
      </c>
      <c r="D21" s="565" t="s">
        <v>1365</v>
      </c>
      <c r="E21" s="566" t="s">
        <v>95</v>
      </c>
      <c r="F21" s="616" t="s">
        <v>1366</v>
      </c>
    </row>
    <row r="22" spans="1:6" ht="64.5" thickBot="1" x14ac:dyDescent="0.25">
      <c r="A22" s="632" t="s">
        <v>224</v>
      </c>
      <c r="B22" s="618">
        <v>24</v>
      </c>
      <c r="C22" s="618">
        <v>2019</v>
      </c>
      <c r="D22" s="633" t="s">
        <v>759</v>
      </c>
      <c r="E22" s="619" t="s">
        <v>95</v>
      </c>
      <c r="F22" s="634" t="s">
        <v>760</v>
      </c>
    </row>
    <row r="23" spans="1:6" ht="77.25" thickBot="1" x14ac:dyDescent="0.25">
      <c r="A23" s="635" t="s">
        <v>1489</v>
      </c>
      <c r="B23" s="636">
        <v>6</v>
      </c>
      <c r="C23" s="637">
        <v>2022</v>
      </c>
      <c r="D23" s="638" t="s">
        <v>1632</v>
      </c>
      <c r="E23" s="652" t="s">
        <v>95</v>
      </c>
      <c r="F23" s="639" t="s">
        <v>1631</v>
      </c>
    </row>
  </sheetData>
  <mergeCells count="9">
    <mergeCell ref="A1:A4"/>
    <mergeCell ref="B1:E4"/>
    <mergeCell ref="A5:F6"/>
    <mergeCell ref="A7:A8"/>
    <mergeCell ref="B7:B8"/>
    <mergeCell ref="C7:C8"/>
    <mergeCell ref="D7:D8"/>
    <mergeCell ref="E7:E8"/>
    <mergeCell ref="F7:F8"/>
  </mergeCells>
  <hyperlinks>
    <hyperlink ref="E12" r:id="rId1" display="TODOS" xr:uid="{00000000-0004-0000-0500-000000000000}"/>
    <hyperlink ref="E11" r:id="rId2" xr:uid="{00000000-0004-0000-0500-000001000000}"/>
    <hyperlink ref="E16" r:id="rId3" display="TODOS" xr:uid="{00000000-0004-0000-0500-000002000000}"/>
    <hyperlink ref="E14" r:id="rId4" display="TODOS" xr:uid="{00000000-0004-0000-0500-000003000000}"/>
    <hyperlink ref="E19" r:id="rId5" display="TODOS" xr:uid="{00000000-0004-0000-0500-000004000000}"/>
    <hyperlink ref="E22" r:id="rId6" xr:uid="{00000000-0004-0000-0500-000005000000}"/>
    <hyperlink ref="E17" r:id="rId7" location="1" xr:uid="{00000000-0004-0000-0500-000006000000}"/>
    <hyperlink ref="E20" r:id="rId8" xr:uid="{00000000-0004-0000-0500-000007000000}"/>
    <hyperlink ref="E9" r:id="rId9" xr:uid="{00000000-0004-0000-0500-000008000000}"/>
    <hyperlink ref="E15" r:id="rId10" xr:uid="{00000000-0004-0000-0500-000009000000}"/>
    <hyperlink ref="E10" r:id="rId11" xr:uid="{00000000-0004-0000-0500-00000A000000}"/>
    <hyperlink ref="E21" r:id="rId12" xr:uid="{00000000-0004-0000-0500-00000B000000}"/>
    <hyperlink ref="E13" r:id="rId13" xr:uid="{00000000-0004-0000-0500-00000C000000}"/>
    <hyperlink ref="E23" r:id="rId14" xr:uid="{00000000-0004-0000-0500-00000D000000}"/>
    <hyperlink ref="E18" r:id="rId15" xr:uid="{00000000-0004-0000-0500-00000E000000}"/>
  </hyperlinks>
  <pageMargins left="0.7" right="0.7" top="0.75" bottom="0.75" header="0.3" footer="0.3"/>
  <pageSetup orientation="portrait" r:id="rId16"/>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B997"/>
  <sheetViews>
    <sheetView showGridLines="0" topLeftCell="B1" zoomScale="90" zoomScaleNormal="90" workbookViewId="0">
      <selection activeCell="B28" sqref="B28"/>
    </sheetView>
  </sheetViews>
  <sheetFormatPr baseColWidth="10" defaultColWidth="12.5703125" defaultRowHeight="15" customHeight="1" x14ac:dyDescent="0.2"/>
  <cols>
    <col min="1" max="1" width="8.7109375" hidden="1" customWidth="1"/>
    <col min="2" max="2" width="26.140625" customWidth="1"/>
    <col min="3" max="3" width="19.42578125" customWidth="1"/>
    <col min="4" max="4" width="13.7109375" customWidth="1"/>
    <col min="5" max="6" width="32.28515625" customWidth="1"/>
    <col min="7" max="7" width="46.42578125" customWidth="1"/>
    <col min="8" max="26" width="32.28515625" customWidth="1"/>
  </cols>
  <sheetData>
    <row r="1" spans="1:26" ht="24" customHeight="1" x14ac:dyDescent="0.2">
      <c r="A1" s="140"/>
      <c r="B1" s="823"/>
      <c r="C1" s="826" t="s">
        <v>508</v>
      </c>
      <c r="D1" s="827"/>
      <c r="E1" s="827"/>
      <c r="F1" s="828"/>
      <c r="G1" s="123" t="s">
        <v>509</v>
      </c>
      <c r="H1" s="124"/>
      <c r="I1" s="124"/>
      <c r="J1" s="125"/>
      <c r="K1" s="125"/>
      <c r="L1" s="125"/>
      <c r="M1" s="125"/>
      <c r="N1" s="125"/>
      <c r="O1" s="125"/>
      <c r="P1" s="125"/>
      <c r="Q1" s="125"/>
      <c r="R1" s="125"/>
      <c r="S1" s="125"/>
      <c r="T1" s="125"/>
      <c r="U1" s="125"/>
      <c r="V1" s="125"/>
      <c r="W1" s="125"/>
      <c r="X1" s="125"/>
      <c r="Y1" s="125"/>
      <c r="Z1" s="125"/>
    </row>
    <row r="2" spans="1:26" ht="24" customHeight="1" x14ac:dyDescent="0.2">
      <c r="A2" s="140"/>
      <c r="B2" s="824"/>
      <c r="C2" s="829"/>
      <c r="D2" s="830"/>
      <c r="E2" s="830"/>
      <c r="F2" s="824"/>
      <c r="G2" s="123" t="s">
        <v>510</v>
      </c>
      <c r="H2" s="124"/>
      <c r="I2" s="124"/>
      <c r="J2" s="125"/>
      <c r="K2" s="125"/>
      <c r="L2" s="125"/>
      <c r="M2" s="125"/>
      <c r="N2" s="125"/>
      <c r="O2" s="125"/>
      <c r="P2" s="125"/>
      <c r="Q2" s="125"/>
      <c r="R2" s="125"/>
      <c r="S2" s="125"/>
      <c r="T2" s="125"/>
      <c r="U2" s="125"/>
      <c r="V2" s="125"/>
      <c r="W2" s="125"/>
      <c r="X2" s="125"/>
      <c r="Y2" s="125"/>
      <c r="Z2" s="125"/>
    </row>
    <row r="3" spans="1:26" ht="24" customHeight="1" x14ac:dyDescent="0.2">
      <c r="A3" s="140"/>
      <c r="B3" s="824"/>
      <c r="C3" s="829"/>
      <c r="D3" s="830"/>
      <c r="E3" s="830"/>
      <c r="F3" s="824"/>
      <c r="G3" s="123" t="s">
        <v>511</v>
      </c>
      <c r="H3" s="124"/>
      <c r="I3" s="124"/>
      <c r="J3" s="125"/>
      <c r="K3" s="125"/>
      <c r="L3" s="125"/>
      <c r="M3" s="125"/>
      <c r="N3" s="125"/>
      <c r="O3" s="125"/>
      <c r="P3" s="125"/>
      <c r="Q3" s="125"/>
      <c r="R3" s="125"/>
      <c r="S3" s="125"/>
      <c r="T3" s="125"/>
      <c r="U3" s="125"/>
      <c r="V3" s="125"/>
      <c r="W3" s="125"/>
      <c r="X3" s="125"/>
      <c r="Y3" s="125"/>
      <c r="Z3" s="125"/>
    </row>
    <row r="4" spans="1:26" ht="24" customHeight="1" x14ac:dyDescent="0.2">
      <c r="A4" s="140"/>
      <c r="B4" s="825"/>
      <c r="C4" s="831"/>
      <c r="D4" s="832"/>
      <c r="E4" s="832"/>
      <c r="F4" s="825"/>
      <c r="G4" s="123" t="s">
        <v>527</v>
      </c>
      <c r="H4" s="124"/>
      <c r="I4" s="124"/>
      <c r="J4" s="125"/>
      <c r="K4" s="125"/>
      <c r="L4" s="125"/>
      <c r="M4" s="125"/>
      <c r="N4" s="125"/>
      <c r="O4" s="125"/>
      <c r="P4" s="125"/>
      <c r="Q4" s="125"/>
      <c r="R4" s="125"/>
      <c r="S4" s="125"/>
      <c r="T4" s="125"/>
      <c r="U4" s="125"/>
      <c r="V4" s="125"/>
      <c r="W4" s="125"/>
      <c r="X4" s="125"/>
      <c r="Y4" s="125"/>
      <c r="Z4" s="125"/>
    </row>
    <row r="5" spans="1:26" ht="12" customHeight="1" x14ac:dyDescent="0.2">
      <c r="A5" s="141"/>
      <c r="B5" s="833" t="s">
        <v>793</v>
      </c>
      <c r="C5" s="827"/>
      <c r="D5" s="827"/>
      <c r="E5" s="827"/>
      <c r="F5" s="827"/>
      <c r="G5" s="828"/>
      <c r="H5" s="124"/>
      <c r="I5" s="124"/>
      <c r="J5" s="124"/>
      <c r="K5" s="124"/>
      <c r="L5" s="124"/>
      <c r="M5" s="126"/>
      <c r="N5" s="126"/>
      <c r="O5" s="126"/>
      <c r="P5" s="126"/>
      <c r="Q5" s="126"/>
      <c r="R5" s="127"/>
      <c r="S5" s="127"/>
      <c r="T5" s="127"/>
      <c r="U5" s="127"/>
      <c r="V5" s="128"/>
      <c r="W5" s="127"/>
      <c r="X5" s="127"/>
      <c r="Y5" s="127"/>
      <c r="Z5" s="127"/>
    </row>
    <row r="6" spans="1:26" ht="21.75" customHeight="1" thickBot="1" x14ac:dyDescent="0.25">
      <c r="A6" s="141"/>
      <c r="B6" s="831"/>
      <c r="C6" s="832"/>
      <c r="D6" s="832"/>
      <c r="E6" s="832"/>
      <c r="F6" s="832"/>
      <c r="G6" s="825"/>
      <c r="H6" s="124"/>
      <c r="I6" s="129"/>
      <c r="J6" s="129"/>
      <c r="K6" s="130"/>
      <c r="L6" s="130"/>
      <c r="M6" s="126"/>
      <c r="N6" s="126"/>
      <c r="O6" s="126"/>
      <c r="P6" s="126"/>
      <c r="Q6" s="126"/>
      <c r="R6" s="127"/>
      <c r="S6" s="127"/>
      <c r="T6" s="127"/>
      <c r="U6" s="127"/>
      <c r="V6" s="128"/>
      <c r="W6" s="127"/>
      <c r="X6" s="127"/>
      <c r="Y6" s="127"/>
      <c r="Z6" s="127"/>
    </row>
    <row r="7" spans="1:26" ht="33" customHeight="1" thickTop="1" thickBot="1" x14ac:dyDescent="0.25">
      <c r="A7" s="142" t="s">
        <v>1266</v>
      </c>
      <c r="B7" s="532" t="s">
        <v>8</v>
      </c>
      <c r="C7" s="532" t="s">
        <v>9</v>
      </c>
      <c r="D7" s="532" t="s">
        <v>10</v>
      </c>
      <c r="E7" s="532" t="s">
        <v>83</v>
      </c>
      <c r="F7" s="532" t="s">
        <v>11</v>
      </c>
      <c r="G7" s="533" t="s">
        <v>512</v>
      </c>
      <c r="H7" s="554" t="s">
        <v>1724</v>
      </c>
      <c r="I7" s="124"/>
      <c r="J7" s="124"/>
      <c r="K7" s="124"/>
      <c r="L7" s="124"/>
      <c r="M7" s="124"/>
      <c r="N7" s="124"/>
      <c r="O7" s="124"/>
      <c r="P7" s="124"/>
      <c r="Q7" s="124"/>
      <c r="R7" s="124"/>
      <c r="S7" s="124"/>
      <c r="T7" s="124"/>
      <c r="U7" s="124"/>
      <c r="V7" s="124"/>
      <c r="W7" s="124"/>
      <c r="X7" s="124"/>
      <c r="Y7" s="124"/>
      <c r="Z7" s="124"/>
    </row>
    <row r="8" spans="1:26" ht="79.5" customHeight="1" thickBot="1" x14ac:dyDescent="0.25">
      <c r="A8" s="142">
        <v>0</v>
      </c>
      <c r="B8" s="538" t="s">
        <v>30</v>
      </c>
      <c r="C8" s="539" t="s">
        <v>815</v>
      </c>
      <c r="D8" s="539">
        <v>1991</v>
      </c>
      <c r="E8" s="540"/>
      <c r="F8" s="541" t="s">
        <v>95</v>
      </c>
      <c r="G8" s="542" t="s">
        <v>444</v>
      </c>
      <c r="H8" s="555"/>
      <c r="I8" s="124"/>
      <c r="J8" s="124"/>
      <c r="K8" s="124"/>
      <c r="L8" s="124"/>
      <c r="M8" s="124"/>
      <c r="N8" s="124"/>
      <c r="O8" s="124"/>
      <c r="P8" s="124"/>
      <c r="Q8" s="124"/>
      <c r="R8" s="124"/>
      <c r="S8" s="124"/>
      <c r="T8" s="124"/>
      <c r="U8" s="124"/>
      <c r="V8" s="124"/>
      <c r="W8" s="124"/>
      <c r="X8" s="124"/>
      <c r="Y8" s="124"/>
      <c r="Z8" s="124"/>
    </row>
    <row r="9" spans="1:26" ht="54" customHeight="1" x14ac:dyDescent="0.2">
      <c r="A9" s="142">
        <v>4</v>
      </c>
      <c r="B9" s="543" t="s">
        <v>71</v>
      </c>
      <c r="C9" s="544">
        <v>7</v>
      </c>
      <c r="D9" s="544">
        <v>1994</v>
      </c>
      <c r="E9" s="581" t="s">
        <v>152</v>
      </c>
      <c r="F9" s="546" t="s">
        <v>95</v>
      </c>
      <c r="G9" s="547" t="s">
        <v>152</v>
      </c>
      <c r="H9" s="556" t="s">
        <v>1725</v>
      </c>
      <c r="I9" s="124"/>
      <c r="J9" s="124"/>
      <c r="K9" s="124"/>
      <c r="L9" s="124"/>
      <c r="M9" s="124"/>
      <c r="N9" s="124"/>
      <c r="O9" s="124"/>
      <c r="P9" s="124"/>
      <c r="Q9" s="124"/>
      <c r="R9" s="124"/>
      <c r="S9" s="124"/>
      <c r="T9" s="124"/>
      <c r="U9" s="124"/>
      <c r="V9" s="124"/>
      <c r="W9" s="124"/>
      <c r="X9" s="124"/>
      <c r="Y9" s="124"/>
      <c r="Z9" s="124"/>
    </row>
    <row r="10" spans="1:26" ht="50.25" customHeight="1" x14ac:dyDescent="0.2">
      <c r="A10" s="142">
        <v>4</v>
      </c>
      <c r="B10" s="548" t="s">
        <v>71</v>
      </c>
      <c r="C10" s="131">
        <v>47</v>
      </c>
      <c r="D10" s="131">
        <v>2000</v>
      </c>
      <c r="E10" s="136" t="s">
        <v>153</v>
      </c>
      <c r="F10" s="137" t="s">
        <v>95</v>
      </c>
      <c r="G10" s="294" t="s">
        <v>154</v>
      </c>
      <c r="H10" s="557" t="s">
        <v>1725</v>
      </c>
      <c r="I10" s="124"/>
      <c r="J10" s="124"/>
      <c r="K10" s="124"/>
      <c r="L10" s="124"/>
      <c r="M10" s="124"/>
      <c r="N10" s="124"/>
      <c r="O10" s="124"/>
      <c r="P10" s="124"/>
      <c r="Q10" s="124"/>
      <c r="R10" s="124"/>
      <c r="S10" s="124"/>
      <c r="T10" s="124"/>
      <c r="U10" s="124"/>
      <c r="V10" s="124"/>
      <c r="W10" s="124"/>
      <c r="X10" s="124"/>
      <c r="Y10" s="124"/>
      <c r="Z10" s="124"/>
    </row>
    <row r="11" spans="1:26" ht="84.75" customHeight="1" x14ac:dyDescent="0.2">
      <c r="A11" s="142">
        <v>4</v>
      </c>
      <c r="B11" s="548" t="s">
        <v>71</v>
      </c>
      <c r="C11" s="131">
        <v>50</v>
      </c>
      <c r="D11" s="131">
        <v>2000</v>
      </c>
      <c r="E11" s="136" t="s">
        <v>456</v>
      </c>
      <c r="F11" s="137" t="s">
        <v>95</v>
      </c>
      <c r="G11" s="294" t="s">
        <v>155</v>
      </c>
      <c r="H11" s="557"/>
      <c r="I11" s="124"/>
      <c r="J11" s="124"/>
      <c r="K11" s="124"/>
      <c r="L11" s="124"/>
      <c r="M11" s="124"/>
      <c r="N11" s="124"/>
      <c r="O11" s="124"/>
      <c r="P11" s="124"/>
      <c r="Q11" s="124"/>
      <c r="R11" s="124"/>
      <c r="S11" s="124"/>
      <c r="T11" s="124"/>
      <c r="U11" s="124"/>
      <c r="V11" s="124"/>
      <c r="W11" s="124"/>
      <c r="X11" s="124"/>
      <c r="Y11" s="124"/>
      <c r="Z11" s="124"/>
    </row>
    <row r="12" spans="1:26" ht="81.75" customHeight="1" x14ac:dyDescent="0.2">
      <c r="A12" s="142">
        <v>4</v>
      </c>
      <c r="B12" s="548" t="s">
        <v>71</v>
      </c>
      <c r="C12" s="131">
        <v>56</v>
      </c>
      <c r="D12" s="131">
        <v>2000</v>
      </c>
      <c r="E12" s="136" t="s">
        <v>156</v>
      </c>
      <c r="F12" s="137" t="s">
        <v>95</v>
      </c>
      <c r="G12" s="294" t="s">
        <v>157</v>
      </c>
      <c r="H12" s="557" t="s">
        <v>1725</v>
      </c>
      <c r="I12" s="124"/>
      <c r="J12" s="124"/>
      <c r="K12" s="124"/>
      <c r="L12" s="124"/>
      <c r="M12" s="124"/>
      <c r="N12" s="124"/>
      <c r="O12" s="124"/>
      <c r="P12" s="124"/>
      <c r="Q12" s="124"/>
      <c r="R12" s="124"/>
      <c r="S12" s="124"/>
      <c r="T12" s="124"/>
      <c r="U12" s="124"/>
      <c r="V12" s="124"/>
      <c r="W12" s="124"/>
      <c r="X12" s="124"/>
      <c r="Y12" s="124"/>
      <c r="Z12" s="124"/>
    </row>
    <row r="13" spans="1:26" ht="113.25" customHeight="1" x14ac:dyDescent="0.2">
      <c r="A13" s="142">
        <v>4</v>
      </c>
      <c r="B13" s="548" t="s">
        <v>71</v>
      </c>
      <c r="C13" s="131">
        <v>60</v>
      </c>
      <c r="D13" s="131">
        <v>2001</v>
      </c>
      <c r="E13" s="136" t="s">
        <v>158</v>
      </c>
      <c r="F13" s="137" t="s">
        <v>95</v>
      </c>
      <c r="G13" s="294" t="s">
        <v>159</v>
      </c>
      <c r="H13" s="557" t="s">
        <v>1725</v>
      </c>
      <c r="I13" s="124"/>
      <c r="J13" s="124"/>
      <c r="K13" s="124"/>
      <c r="L13" s="124"/>
      <c r="M13" s="124"/>
      <c r="N13" s="124"/>
      <c r="O13" s="124"/>
      <c r="P13" s="124"/>
      <c r="Q13" s="124"/>
      <c r="R13" s="124"/>
      <c r="S13" s="124"/>
      <c r="T13" s="124"/>
      <c r="U13" s="124"/>
      <c r="V13" s="124"/>
      <c r="W13" s="124"/>
      <c r="X13" s="124"/>
      <c r="Y13" s="124"/>
      <c r="Z13" s="124"/>
    </row>
    <row r="14" spans="1:26" ht="93" customHeight="1" x14ac:dyDescent="0.2">
      <c r="A14" s="142">
        <v>4</v>
      </c>
      <c r="B14" s="548" t="s">
        <v>71</v>
      </c>
      <c r="C14" s="131">
        <v>37</v>
      </c>
      <c r="D14" s="131">
        <v>2002</v>
      </c>
      <c r="E14" s="136" t="s">
        <v>1342</v>
      </c>
      <c r="F14" s="137" t="s">
        <v>89</v>
      </c>
      <c r="G14" s="294" t="s">
        <v>1343</v>
      </c>
      <c r="H14" s="557"/>
      <c r="I14" s="124"/>
      <c r="J14" s="124"/>
      <c r="K14" s="124"/>
      <c r="L14" s="124"/>
      <c r="M14" s="124"/>
      <c r="N14" s="124"/>
      <c r="O14" s="124"/>
      <c r="P14" s="124"/>
      <c r="Q14" s="124"/>
      <c r="R14" s="124"/>
      <c r="S14" s="124"/>
      <c r="T14" s="124"/>
      <c r="U14" s="124"/>
      <c r="V14" s="124"/>
      <c r="W14" s="124"/>
      <c r="X14" s="124"/>
      <c r="Y14" s="124"/>
      <c r="Z14" s="124"/>
    </row>
    <row r="15" spans="1:26" ht="93" customHeight="1" x14ac:dyDescent="0.2">
      <c r="A15" s="142">
        <v>4</v>
      </c>
      <c r="B15" s="548" t="s">
        <v>71</v>
      </c>
      <c r="C15" s="131">
        <v>38</v>
      </c>
      <c r="D15" s="131">
        <v>2002</v>
      </c>
      <c r="E15" s="136" t="s">
        <v>457</v>
      </c>
      <c r="F15" s="154" t="s">
        <v>95</v>
      </c>
      <c r="G15" s="294" t="s">
        <v>458</v>
      </c>
      <c r="H15" s="557" t="s">
        <v>1725</v>
      </c>
      <c r="I15" s="124"/>
      <c r="J15" s="124"/>
      <c r="K15" s="124"/>
      <c r="L15" s="124"/>
      <c r="M15" s="124"/>
      <c r="N15" s="124"/>
      <c r="O15" s="124"/>
      <c r="P15" s="124"/>
      <c r="Q15" s="124"/>
      <c r="R15" s="124"/>
      <c r="S15" s="124"/>
      <c r="T15" s="124"/>
      <c r="U15" s="124"/>
      <c r="V15" s="124"/>
      <c r="W15" s="124"/>
      <c r="X15" s="124"/>
      <c r="Y15" s="124"/>
      <c r="Z15" s="124"/>
    </row>
    <row r="16" spans="1:26" ht="90" customHeight="1" x14ac:dyDescent="0.2">
      <c r="A16" s="142">
        <v>4</v>
      </c>
      <c r="B16" s="548" t="s">
        <v>71</v>
      </c>
      <c r="C16" s="131">
        <v>42</v>
      </c>
      <c r="D16" s="131">
        <v>2002</v>
      </c>
      <c r="E16" s="136" t="s">
        <v>265</v>
      </c>
      <c r="F16" s="154" t="s">
        <v>95</v>
      </c>
      <c r="G16" s="294" t="s">
        <v>162</v>
      </c>
      <c r="H16" s="557" t="s">
        <v>1725</v>
      </c>
      <c r="I16" s="124"/>
      <c r="J16" s="124"/>
      <c r="K16" s="124"/>
      <c r="L16" s="124"/>
      <c r="M16" s="124"/>
      <c r="N16" s="124"/>
      <c r="O16" s="124"/>
      <c r="P16" s="124"/>
      <c r="Q16" s="124"/>
      <c r="R16" s="124"/>
      <c r="S16" s="124"/>
      <c r="T16" s="124"/>
      <c r="U16" s="124"/>
      <c r="V16" s="124"/>
      <c r="W16" s="124"/>
      <c r="X16" s="124"/>
      <c r="Y16" s="124"/>
      <c r="Z16" s="124"/>
    </row>
    <row r="17" spans="1:26" ht="73.5" customHeight="1" x14ac:dyDescent="0.2">
      <c r="A17" s="142">
        <v>4</v>
      </c>
      <c r="B17" s="548" t="s">
        <v>120</v>
      </c>
      <c r="C17" s="131">
        <v>2</v>
      </c>
      <c r="D17" s="131">
        <v>2004</v>
      </c>
      <c r="E17" s="136" t="s">
        <v>160</v>
      </c>
      <c r="F17" s="155" t="s">
        <v>95</v>
      </c>
      <c r="G17" s="294" t="s">
        <v>161</v>
      </c>
      <c r="H17" s="557" t="s">
        <v>1725</v>
      </c>
      <c r="I17" s="124"/>
      <c r="J17" s="124"/>
      <c r="K17" s="124"/>
      <c r="L17" s="124"/>
      <c r="M17" s="124"/>
      <c r="N17" s="124"/>
      <c r="O17" s="124"/>
      <c r="P17" s="124"/>
      <c r="Q17" s="124"/>
      <c r="R17" s="124"/>
      <c r="S17" s="124"/>
      <c r="T17" s="124"/>
      <c r="U17" s="124"/>
      <c r="V17" s="124"/>
      <c r="W17" s="124"/>
      <c r="X17" s="124"/>
      <c r="Y17" s="124"/>
      <c r="Z17" s="124"/>
    </row>
    <row r="18" spans="1:26" ht="61.5" customHeight="1" x14ac:dyDescent="0.2">
      <c r="A18" s="142">
        <v>4</v>
      </c>
      <c r="B18" s="548" t="s">
        <v>71</v>
      </c>
      <c r="C18" s="131">
        <v>27</v>
      </c>
      <c r="D18" s="131">
        <v>2006</v>
      </c>
      <c r="E18" s="136" t="s">
        <v>1344</v>
      </c>
      <c r="F18" s="137" t="s">
        <v>95</v>
      </c>
      <c r="G18" s="294" t="s">
        <v>1345</v>
      </c>
      <c r="H18" s="557" t="s">
        <v>1725</v>
      </c>
      <c r="I18" s="124"/>
      <c r="J18" s="124"/>
      <c r="K18" s="124"/>
      <c r="L18" s="124"/>
      <c r="M18" s="124"/>
      <c r="N18" s="124"/>
      <c r="O18" s="124"/>
      <c r="P18" s="124"/>
      <c r="Q18" s="124"/>
      <c r="R18" s="124"/>
      <c r="S18" s="124"/>
      <c r="T18" s="124"/>
      <c r="U18" s="124"/>
      <c r="V18" s="124"/>
      <c r="W18" s="124"/>
      <c r="X18" s="124"/>
      <c r="Y18" s="124"/>
      <c r="Z18" s="124"/>
    </row>
    <row r="19" spans="1:26" ht="76.5" x14ac:dyDescent="0.2">
      <c r="A19" s="142">
        <v>4</v>
      </c>
      <c r="B19" s="548" t="s">
        <v>71</v>
      </c>
      <c r="C19" s="131">
        <v>3</v>
      </c>
      <c r="D19" s="131">
        <v>2013</v>
      </c>
      <c r="E19" s="136" t="s">
        <v>163</v>
      </c>
      <c r="F19" s="150" t="s">
        <v>95</v>
      </c>
      <c r="G19" s="294" t="s">
        <v>164</v>
      </c>
      <c r="H19" s="557"/>
      <c r="I19" s="124"/>
      <c r="J19" s="124"/>
      <c r="K19" s="124"/>
      <c r="L19" s="124"/>
      <c r="M19" s="124"/>
      <c r="N19" s="124"/>
      <c r="O19" s="124"/>
      <c r="P19" s="124"/>
      <c r="Q19" s="124"/>
      <c r="R19" s="124"/>
      <c r="S19" s="124"/>
      <c r="T19" s="124"/>
      <c r="U19" s="124"/>
      <c r="V19" s="124"/>
      <c r="W19" s="124"/>
      <c r="X19" s="124"/>
      <c r="Y19" s="124"/>
      <c r="Z19" s="124"/>
    </row>
    <row r="20" spans="1:26" ht="89.25" x14ac:dyDescent="0.2">
      <c r="A20" s="142">
        <v>4</v>
      </c>
      <c r="B20" s="548" t="s">
        <v>71</v>
      </c>
      <c r="C20" s="131">
        <v>5</v>
      </c>
      <c r="D20" s="131">
        <v>2013</v>
      </c>
      <c r="E20" s="136" t="s">
        <v>165</v>
      </c>
      <c r="F20" s="137" t="s">
        <v>95</v>
      </c>
      <c r="G20" s="294" t="s">
        <v>166</v>
      </c>
      <c r="H20" s="557" t="s">
        <v>1725</v>
      </c>
      <c r="I20" s="124"/>
      <c r="J20" s="124"/>
      <c r="K20" s="124"/>
      <c r="L20" s="124"/>
      <c r="M20" s="124"/>
      <c r="N20" s="124"/>
      <c r="O20" s="124"/>
      <c r="P20" s="124"/>
      <c r="Q20" s="124"/>
      <c r="R20" s="124"/>
      <c r="S20" s="124"/>
      <c r="T20" s="124"/>
      <c r="U20" s="124"/>
      <c r="V20" s="124"/>
      <c r="W20" s="124"/>
      <c r="X20" s="124"/>
      <c r="Y20" s="124"/>
      <c r="Z20" s="124"/>
    </row>
    <row r="21" spans="1:26" ht="76.5" x14ac:dyDescent="0.2">
      <c r="A21" s="142">
        <v>4</v>
      </c>
      <c r="B21" s="548" t="s">
        <v>71</v>
      </c>
      <c r="C21" s="131">
        <v>2</v>
      </c>
      <c r="D21" s="131">
        <v>2014</v>
      </c>
      <c r="E21" s="136" t="s">
        <v>167</v>
      </c>
      <c r="F21" s="137" t="s">
        <v>95</v>
      </c>
      <c r="G21" s="294" t="s">
        <v>168</v>
      </c>
      <c r="H21" s="557" t="s">
        <v>1725</v>
      </c>
      <c r="I21" s="124"/>
      <c r="J21" s="124"/>
      <c r="K21" s="124"/>
      <c r="L21" s="124"/>
      <c r="M21" s="124"/>
      <c r="N21" s="124"/>
      <c r="O21" s="124"/>
      <c r="P21" s="124"/>
      <c r="Q21" s="124"/>
      <c r="R21" s="124"/>
      <c r="S21" s="124"/>
      <c r="T21" s="124"/>
      <c r="U21" s="124"/>
      <c r="V21" s="124"/>
      <c r="W21" s="124"/>
      <c r="X21" s="124"/>
      <c r="Y21" s="124"/>
      <c r="Z21" s="124"/>
    </row>
    <row r="22" spans="1:26" ht="140.25" x14ac:dyDescent="0.2">
      <c r="A22" s="142">
        <v>4</v>
      </c>
      <c r="B22" s="548" t="s">
        <v>71</v>
      </c>
      <c r="C22" s="131">
        <v>6</v>
      </c>
      <c r="D22" s="131">
        <v>2014</v>
      </c>
      <c r="E22" s="136" t="s">
        <v>459</v>
      </c>
      <c r="F22" s="137" t="s">
        <v>95</v>
      </c>
      <c r="G22" s="294" t="s">
        <v>460</v>
      </c>
      <c r="H22" s="557" t="s">
        <v>1725</v>
      </c>
      <c r="I22" s="124"/>
      <c r="J22" s="124"/>
      <c r="K22" s="124"/>
      <c r="L22" s="124"/>
      <c r="M22" s="124"/>
      <c r="N22" s="124"/>
      <c r="O22" s="124"/>
      <c r="P22" s="124"/>
      <c r="Q22" s="124"/>
      <c r="R22" s="124"/>
      <c r="S22" s="124"/>
      <c r="T22" s="124"/>
      <c r="U22" s="124"/>
      <c r="V22" s="124"/>
      <c r="W22" s="124"/>
      <c r="X22" s="124"/>
      <c r="Y22" s="124"/>
      <c r="Z22" s="124"/>
    </row>
    <row r="23" spans="1:26" ht="51" x14ac:dyDescent="0.2">
      <c r="A23" s="142">
        <v>4</v>
      </c>
      <c r="B23" s="548" t="s">
        <v>71</v>
      </c>
      <c r="C23" s="131">
        <v>7</v>
      </c>
      <c r="D23" s="131">
        <v>2014</v>
      </c>
      <c r="E23" s="136" t="s">
        <v>169</v>
      </c>
      <c r="F23" s="148" t="s">
        <v>95</v>
      </c>
      <c r="G23" s="294" t="s">
        <v>170</v>
      </c>
      <c r="H23" s="557" t="s">
        <v>1725</v>
      </c>
      <c r="I23" s="124"/>
      <c r="J23" s="124"/>
      <c r="K23" s="124"/>
      <c r="L23" s="124"/>
      <c r="M23" s="124"/>
      <c r="N23" s="124"/>
      <c r="O23" s="124"/>
      <c r="P23" s="124"/>
      <c r="Q23" s="124"/>
      <c r="R23" s="124"/>
      <c r="S23" s="124"/>
      <c r="T23" s="124"/>
      <c r="U23" s="124"/>
      <c r="V23" s="124"/>
      <c r="W23" s="124"/>
      <c r="X23" s="124"/>
      <c r="Y23" s="124"/>
      <c r="Z23" s="124"/>
    </row>
    <row r="24" spans="1:26" ht="102" x14ac:dyDescent="0.2">
      <c r="A24" s="142">
        <v>4</v>
      </c>
      <c r="B24" s="548" t="s">
        <v>71</v>
      </c>
      <c r="C24" s="131">
        <v>8</v>
      </c>
      <c r="D24" s="131">
        <v>2014</v>
      </c>
      <c r="E24" s="136" t="s">
        <v>461</v>
      </c>
      <c r="F24" s="137" t="s">
        <v>95</v>
      </c>
      <c r="G24" s="294" t="s">
        <v>462</v>
      </c>
      <c r="H24" s="557" t="s">
        <v>1725</v>
      </c>
      <c r="I24" s="124"/>
      <c r="J24" s="124"/>
      <c r="K24" s="124"/>
      <c r="L24" s="124"/>
      <c r="M24" s="124"/>
      <c r="N24" s="124"/>
      <c r="O24" s="124"/>
      <c r="P24" s="124"/>
      <c r="Q24" s="124"/>
      <c r="R24" s="124"/>
      <c r="S24" s="124"/>
      <c r="T24" s="124"/>
      <c r="U24" s="124"/>
      <c r="V24" s="124"/>
      <c r="W24" s="124"/>
      <c r="X24" s="124"/>
      <c r="Y24" s="124"/>
      <c r="Z24" s="124"/>
    </row>
    <row r="25" spans="1:26" ht="114.75" x14ac:dyDescent="0.2">
      <c r="A25" s="142">
        <v>4</v>
      </c>
      <c r="B25" s="548" t="s">
        <v>71</v>
      </c>
      <c r="C25" s="131">
        <v>3</v>
      </c>
      <c r="D25" s="131">
        <v>2015</v>
      </c>
      <c r="E25" s="136" t="s">
        <v>280</v>
      </c>
      <c r="F25" s="137" t="s">
        <v>95</v>
      </c>
      <c r="G25" s="295" t="s">
        <v>276</v>
      </c>
      <c r="H25" s="557" t="s">
        <v>1725</v>
      </c>
      <c r="I25" s="124"/>
      <c r="J25" s="124"/>
      <c r="K25" s="124"/>
      <c r="L25" s="124"/>
      <c r="M25" s="124"/>
      <c r="N25" s="124"/>
      <c r="O25" s="124"/>
      <c r="P25" s="124"/>
      <c r="Q25" s="124"/>
      <c r="R25" s="124"/>
      <c r="S25" s="124"/>
      <c r="T25" s="124"/>
      <c r="U25" s="124"/>
      <c r="V25" s="124"/>
      <c r="W25" s="124"/>
      <c r="X25" s="124"/>
      <c r="Y25" s="124"/>
      <c r="Z25" s="124"/>
    </row>
    <row r="26" spans="1:26" ht="127.5" x14ac:dyDescent="0.2">
      <c r="A26" s="142">
        <v>4</v>
      </c>
      <c r="B26" s="586" t="s">
        <v>71</v>
      </c>
      <c r="C26" s="131">
        <v>4</v>
      </c>
      <c r="D26" s="131">
        <v>2019</v>
      </c>
      <c r="E26" s="136" t="s">
        <v>919</v>
      </c>
      <c r="F26" s="137" t="s">
        <v>920</v>
      </c>
      <c r="G26" s="294" t="s">
        <v>921</v>
      </c>
      <c r="H26" s="557" t="s">
        <v>1725</v>
      </c>
      <c r="I26" s="124"/>
      <c r="J26" s="124"/>
      <c r="K26" s="124"/>
      <c r="L26" s="124"/>
      <c r="M26" s="124"/>
      <c r="N26" s="124"/>
      <c r="O26" s="124"/>
      <c r="P26" s="124"/>
      <c r="Q26" s="124"/>
      <c r="R26" s="124"/>
      <c r="S26" s="124"/>
      <c r="T26" s="124"/>
      <c r="U26" s="124"/>
      <c r="V26" s="124"/>
      <c r="W26" s="124"/>
      <c r="X26" s="124"/>
      <c r="Y26" s="124"/>
      <c r="Z26" s="124"/>
    </row>
    <row r="27" spans="1:26" ht="71.25" customHeight="1" thickBot="1" x14ac:dyDescent="0.25">
      <c r="A27" s="142"/>
      <c r="B27" s="586" t="s">
        <v>71</v>
      </c>
      <c r="C27" s="587">
        <v>1</v>
      </c>
      <c r="D27" s="588">
        <v>2024</v>
      </c>
      <c r="E27" s="589" t="s">
        <v>1727</v>
      </c>
      <c r="F27" s="590" t="s">
        <v>53</v>
      </c>
      <c r="G27" s="589" t="s">
        <v>1812</v>
      </c>
      <c r="H27" s="558" t="s">
        <v>1729</v>
      </c>
      <c r="I27" s="124"/>
      <c r="J27" s="124"/>
      <c r="K27" s="124"/>
      <c r="L27" s="124"/>
      <c r="M27" s="124"/>
      <c r="N27" s="124"/>
      <c r="O27" s="124"/>
      <c r="P27" s="124"/>
      <c r="Q27" s="124"/>
      <c r="R27" s="124"/>
      <c r="S27" s="124"/>
      <c r="T27" s="124"/>
      <c r="U27" s="124"/>
      <c r="V27" s="124"/>
      <c r="W27" s="124"/>
      <c r="X27" s="124"/>
      <c r="Y27" s="124"/>
      <c r="Z27" s="124"/>
    </row>
    <row r="28" spans="1:26" ht="93.75" customHeight="1" x14ac:dyDescent="0.2">
      <c r="A28" s="142">
        <v>2</v>
      </c>
      <c r="B28" s="543" t="s">
        <v>44</v>
      </c>
      <c r="C28" s="544">
        <v>80</v>
      </c>
      <c r="D28" s="544">
        <v>1989</v>
      </c>
      <c r="E28" s="545" t="s">
        <v>127</v>
      </c>
      <c r="F28" s="546" t="s">
        <v>95</v>
      </c>
      <c r="G28" s="547" t="s">
        <v>128</v>
      </c>
      <c r="H28" s="556"/>
      <c r="I28" s="124"/>
      <c r="J28" s="124"/>
      <c r="K28" s="124"/>
      <c r="L28" s="124"/>
      <c r="M28" s="124"/>
      <c r="N28" s="124"/>
      <c r="O28" s="124"/>
      <c r="P28" s="124"/>
      <c r="Q28" s="124"/>
      <c r="R28" s="124"/>
      <c r="S28" s="124"/>
      <c r="T28" s="124"/>
      <c r="U28" s="124"/>
      <c r="V28" s="124"/>
      <c r="W28" s="124"/>
      <c r="X28" s="124"/>
      <c r="Y28" s="124"/>
      <c r="Z28" s="124"/>
    </row>
    <row r="29" spans="1:26" ht="93.75" customHeight="1" x14ac:dyDescent="0.2">
      <c r="A29" s="142">
        <v>2</v>
      </c>
      <c r="B29" s="548" t="s">
        <v>44</v>
      </c>
      <c r="C29" s="131">
        <v>223</v>
      </c>
      <c r="D29" s="131">
        <v>1995</v>
      </c>
      <c r="E29" s="132" t="s">
        <v>1285</v>
      </c>
      <c r="F29" s="137" t="s">
        <v>1286</v>
      </c>
      <c r="G29" s="294" t="s">
        <v>1287</v>
      </c>
      <c r="H29" s="557"/>
      <c r="I29" s="124"/>
      <c r="J29" s="124"/>
      <c r="K29" s="124"/>
      <c r="L29" s="124"/>
      <c r="M29" s="124"/>
      <c r="N29" s="124"/>
      <c r="O29" s="124"/>
      <c r="P29" s="124"/>
      <c r="Q29" s="124"/>
      <c r="R29" s="124"/>
      <c r="S29" s="124"/>
      <c r="T29" s="124"/>
      <c r="U29" s="124"/>
      <c r="V29" s="124"/>
      <c r="W29" s="124"/>
      <c r="X29" s="124"/>
      <c r="Y29" s="124"/>
      <c r="Z29" s="124"/>
    </row>
    <row r="30" spans="1:26" ht="106.5" customHeight="1" x14ac:dyDescent="0.2">
      <c r="A30" s="142">
        <v>2</v>
      </c>
      <c r="B30" s="548" t="s">
        <v>44</v>
      </c>
      <c r="C30" s="131">
        <v>270</v>
      </c>
      <c r="D30" s="131">
        <v>1996</v>
      </c>
      <c r="E30" s="132" t="s">
        <v>129</v>
      </c>
      <c r="F30" s="137" t="s">
        <v>542</v>
      </c>
      <c r="G30" s="294" t="s">
        <v>130</v>
      </c>
      <c r="H30" s="557"/>
      <c r="I30" s="124"/>
      <c r="J30" s="124"/>
      <c r="K30" s="124"/>
      <c r="L30" s="124"/>
      <c r="M30" s="124"/>
      <c r="N30" s="124"/>
      <c r="O30" s="124"/>
      <c r="P30" s="124"/>
      <c r="Q30" s="124"/>
      <c r="R30" s="124"/>
      <c r="S30" s="124"/>
      <c r="T30" s="124"/>
      <c r="U30" s="124"/>
      <c r="V30" s="124"/>
      <c r="W30" s="124"/>
      <c r="X30" s="124"/>
      <c r="Y30" s="124"/>
      <c r="Z30" s="124"/>
    </row>
    <row r="31" spans="1:26" ht="105" customHeight="1" x14ac:dyDescent="0.2">
      <c r="A31" s="142">
        <v>2</v>
      </c>
      <c r="B31" s="548" t="s">
        <v>44</v>
      </c>
      <c r="C31" s="131">
        <v>527</v>
      </c>
      <c r="D31" s="131">
        <v>1999</v>
      </c>
      <c r="E31" s="132" t="s">
        <v>131</v>
      </c>
      <c r="F31" s="145" t="s">
        <v>826</v>
      </c>
      <c r="G31" s="294" t="s">
        <v>132</v>
      </c>
      <c r="H31" s="557"/>
      <c r="I31" s="124"/>
      <c r="J31" s="124"/>
      <c r="K31" s="124"/>
      <c r="L31" s="124"/>
      <c r="M31" s="124"/>
      <c r="N31" s="124"/>
      <c r="O31" s="124"/>
      <c r="P31" s="124"/>
      <c r="Q31" s="124"/>
      <c r="R31" s="124"/>
      <c r="S31" s="124"/>
      <c r="T31" s="124"/>
      <c r="U31" s="124"/>
      <c r="V31" s="124"/>
      <c r="W31" s="124"/>
      <c r="X31" s="124"/>
      <c r="Y31" s="124"/>
      <c r="Z31" s="124"/>
    </row>
    <row r="32" spans="1:26" ht="99" customHeight="1" x14ac:dyDescent="0.2">
      <c r="A32" s="142">
        <v>2</v>
      </c>
      <c r="B32" s="548" t="s">
        <v>44</v>
      </c>
      <c r="C32" s="131">
        <v>594</v>
      </c>
      <c r="D32" s="131">
        <v>2000</v>
      </c>
      <c r="E32" s="132" t="s">
        <v>133</v>
      </c>
      <c r="F32" s="137" t="s">
        <v>95</v>
      </c>
      <c r="G32" s="294" t="s">
        <v>128</v>
      </c>
      <c r="H32" s="557"/>
      <c r="I32" s="124"/>
      <c r="J32" s="124"/>
      <c r="K32" s="124"/>
      <c r="L32" s="124"/>
      <c r="M32" s="124"/>
      <c r="N32" s="124"/>
      <c r="O32" s="124"/>
      <c r="P32" s="124"/>
      <c r="Q32" s="124"/>
      <c r="R32" s="124"/>
      <c r="S32" s="124"/>
      <c r="T32" s="124"/>
      <c r="U32" s="124"/>
      <c r="V32" s="124"/>
      <c r="W32" s="124"/>
      <c r="X32" s="124"/>
      <c r="Y32" s="124"/>
      <c r="Z32" s="124"/>
    </row>
    <row r="33" spans="1:26" ht="124.5" customHeight="1" x14ac:dyDescent="0.2">
      <c r="A33" s="142">
        <v>2</v>
      </c>
      <c r="B33" s="548" t="s">
        <v>44</v>
      </c>
      <c r="C33" s="131">
        <v>599</v>
      </c>
      <c r="D33" s="131">
        <v>2000</v>
      </c>
      <c r="E33" s="132" t="s">
        <v>134</v>
      </c>
      <c r="F33" s="137" t="s">
        <v>827</v>
      </c>
      <c r="G33" s="294" t="s">
        <v>135</v>
      </c>
      <c r="H33" s="557"/>
      <c r="I33" s="124"/>
      <c r="J33" s="124"/>
      <c r="K33" s="124"/>
      <c r="L33" s="124"/>
      <c r="M33" s="124"/>
      <c r="N33" s="124"/>
      <c r="O33" s="124"/>
      <c r="P33" s="124"/>
      <c r="Q33" s="124"/>
      <c r="R33" s="124"/>
      <c r="S33" s="124"/>
      <c r="T33" s="124"/>
      <c r="U33" s="124"/>
      <c r="V33" s="124"/>
      <c r="W33" s="124"/>
      <c r="X33" s="124"/>
      <c r="Y33" s="124"/>
      <c r="Z33" s="124"/>
    </row>
    <row r="34" spans="1:26" ht="92.25" customHeight="1" x14ac:dyDescent="0.2">
      <c r="A34" s="142">
        <v>2</v>
      </c>
      <c r="B34" s="548" t="s">
        <v>44</v>
      </c>
      <c r="C34" s="131">
        <v>599</v>
      </c>
      <c r="D34" s="131">
        <v>2000</v>
      </c>
      <c r="E34" s="132" t="s">
        <v>134</v>
      </c>
      <c r="F34" s="137" t="s">
        <v>829</v>
      </c>
      <c r="G34" s="294" t="s">
        <v>136</v>
      </c>
      <c r="H34" s="557"/>
      <c r="I34" s="124"/>
      <c r="J34" s="124"/>
      <c r="K34" s="124"/>
      <c r="L34" s="124"/>
      <c r="M34" s="124"/>
      <c r="N34" s="124"/>
      <c r="O34" s="124"/>
      <c r="P34" s="124"/>
      <c r="Q34" s="124"/>
      <c r="R34" s="124"/>
      <c r="S34" s="124"/>
      <c r="T34" s="124"/>
      <c r="U34" s="124"/>
      <c r="V34" s="124"/>
      <c r="W34" s="124"/>
      <c r="X34" s="124"/>
      <c r="Y34" s="124"/>
      <c r="Z34" s="124"/>
    </row>
    <row r="35" spans="1:26" ht="110.25" customHeight="1" x14ac:dyDescent="0.2">
      <c r="A35" s="142">
        <v>2</v>
      </c>
      <c r="B35" s="549" t="s">
        <v>44</v>
      </c>
      <c r="C35" s="534">
        <v>734</v>
      </c>
      <c r="D35" s="534">
        <v>2002</v>
      </c>
      <c r="E35" s="535" t="s">
        <v>1939</v>
      </c>
      <c r="F35" s="536" t="s">
        <v>828</v>
      </c>
      <c r="G35" s="537" t="s">
        <v>51</v>
      </c>
      <c r="H35" s="557" t="s">
        <v>1940</v>
      </c>
      <c r="I35" s="124"/>
      <c r="J35" s="124"/>
      <c r="K35" s="124"/>
      <c r="L35" s="124"/>
      <c r="M35" s="124"/>
      <c r="N35" s="124"/>
      <c r="O35" s="124"/>
      <c r="P35" s="124"/>
      <c r="Q35" s="124"/>
      <c r="R35" s="124"/>
      <c r="S35" s="124"/>
      <c r="T35" s="124"/>
      <c r="U35" s="124"/>
      <c r="V35" s="124"/>
      <c r="W35" s="124"/>
      <c r="X35" s="124"/>
      <c r="Y35" s="124"/>
      <c r="Z35" s="124"/>
    </row>
    <row r="36" spans="1:26" ht="85.5" customHeight="1" x14ac:dyDescent="0.2">
      <c r="A36" s="142">
        <v>2</v>
      </c>
      <c r="B36" s="550" t="s">
        <v>44</v>
      </c>
      <c r="C36" s="143">
        <v>794</v>
      </c>
      <c r="D36" s="143">
        <v>2003</v>
      </c>
      <c r="E36" s="146" t="s">
        <v>1288</v>
      </c>
      <c r="F36" s="137" t="s">
        <v>1289</v>
      </c>
      <c r="G36" s="294" t="s">
        <v>1290</v>
      </c>
      <c r="H36" s="557"/>
      <c r="I36" s="124"/>
      <c r="J36" s="124"/>
      <c r="K36" s="124"/>
      <c r="L36" s="124"/>
      <c r="M36" s="124"/>
      <c r="N36" s="124"/>
      <c r="O36" s="124"/>
      <c r="P36" s="124"/>
      <c r="Q36" s="124"/>
      <c r="R36" s="124"/>
      <c r="S36" s="124"/>
      <c r="T36" s="124"/>
      <c r="U36" s="124"/>
      <c r="V36" s="124"/>
      <c r="W36" s="124"/>
      <c r="X36" s="124"/>
      <c r="Y36" s="124"/>
      <c r="Z36" s="124"/>
    </row>
    <row r="37" spans="1:26" ht="99.75" customHeight="1" x14ac:dyDescent="0.2">
      <c r="A37" s="142">
        <v>2</v>
      </c>
      <c r="B37" s="548" t="s">
        <v>44</v>
      </c>
      <c r="C37" s="131">
        <v>906</v>
      </c>
      <c r="D37" s="131">
        <v>2004</v>
      </c>
      <c r="E37" s="136" t="s">
        <v>137</v>
      </c>
      <c r="F37" s="137" t="s">
        <v>830</v>
      </c>
      <c r="G37" s="294" t="s">
        <v>138</v>
      </c>
      <c r="H37" s="557"/>
      <c r="I37" s="124"/>
      <c r="J37" s="124"/>
      <c r="K37" s="124"/>
      <c r="L37" s="124"/>
      <c r="M37" s="124"/>
      <c r="N37" s="124"/>
      <c r="O37" s="124"/>
      <c r="P37" s="124"/>
      <c r="Q37" s="124"/>
      <c r="R37" s="124"/>
      <c r="S37" s="124"/>
      <c r="T37" s="124"/>
      <c r="U37" s="124"/>
      <c r="V37" s="124"/>
      <c r="W37" s="124"/>
      <c r="X37" s="124"/>
      <c r="Y37" s="124"/>
      <c r="Z37" s="124"/>
    </row>
    <row r="38" spans="1:26" ht="67.5" customHeight="1" x14ac:dyDescent="0.2">
      <c r="A38" s="142">
        <v>2</v>
      </c>
      <c r="B38" s="548" t="s">
        <v>44</v>
      </c>
      <c r="C38" s="131">
        <v>906</v>
      </c>
      <c r="D38" s="131">
        <v>2004</v>
      </c>
      <c r="E38" s="136" t="s">
        <v>137</v>
      </c>
      <c r="F38" s="137" t="s">
        <v>831</v>
      </c>
      <c r="G38" s="294" t="s">
        <v>139</v>
      </c>
      <c r="H38" s="557"/>
      <c r="I38" s="124"/>
      <c r="J38" s="124"/>
      <c r="K38" s="124"/>
      <c r="L38" s="124"/>
      <c r="M38" s="124"/>
      <c r="N38" s="124"/>
      <c r="O38" s="124"/>
      <c r="P38" s="124"/>
      <c r="Q38" s="124"/>
      <c r="R38" s="124"/>
      <c r="S38" s="124"/>
      <c r="T38" s="124"/>
      <c r="U38" s="124"/>
      <c r="V38" s="124"/>
      <c r="W38" s="124"/>
      <c r="X38" s="124"/>
      <c r="Y38" s="124"/>
      <c r="Z38" s="124"/>
    </row>
    <row r="39" spans="1:26" ht="95.25" customHeight="1" x14ac:dyDescent="0.2">
      <c r="A39" s="142">
        <v>2</v>
      </c>
      <c r="B39" s="548" t="s">
        <v>44</v>
      </c>
      <c r="C39" s="131">
        <v>962</v>
      </c>
      <c r="D39" s="131">
        <v>2005</v>
      </c>
      <c r="E39" s="147" t="s">
        <v>1103</v>
      </c>
      <c r="F39" s="137" t="s">
        <v>1291</v>
      </c>
      <c r="G39" s="294" t="s">
        <v>1292</v>
      </c>
      <c r="H39" s="557"/>
      <c r="I39" s="124"/>
      <c r="J39" s="124"/>
      <c r="K39" s="124"/>
      <c r="L39" s="124"/>
      <c r="M39" s="124"/>
      <c r="N39" s="124"/>
      <c r="O39" s="124"/>
      <c r="P39" s="124"/>
      <c r="Q39" s="124"/>
      <c r="R39" s="124"/>
      <c r="S39" s="124"/>
      <c r="T39" s="124"/>
      <c r="U39" s="124"/>
      <c r="V39" s="124"/>
      <c r="W39" s="124"/>
      <c r="X39" s="124"/>
      <c r="Y39" s="124"/>
      <c r="Z39" s="124"/>
    </row>
    <row r="40" spans="1:26" ht="59.25" customHeight="1" x14ac:dyDescent="0.2">
      <c r="A40" s="142">
        <v>2</v>
      </c>
      <c r="B40" s="548" t="s">
        <v>44</v>
      </c>
      <c r="C40" s="131">
        <v>970</v>
      </c>
      <c r="D40" s="134">
        <v>2005</v>
      </c>
      <c r="E40" s="136" t="s">
        <v>445</v>
      </c>
      <c r="F40" s="148" t="s">
        <v>95</v>
      </c>
      <c r="G40" s="295" t="s">
        <v>446</v>
      </c>
      <c r="H40" s="557"/>
      <c r="I40" s="124"/>
      <c r="J40" s="124"/>
      <c r="K40" s="124"/>
      <c r="L40" s="124"/>
      <c r="M40" s="124"/>
      <c r="N40" s="124"/>
      <c r="O40" s="124"/>
      <c r="P40" s="124"/>
      <c r="Q40" s="124"/>
      <c r="R40" s="124"/>
      <c r="S40" s="124"/>
      <c r="T40" s="124"/>
      <c r="U40" s="124"/>
      <c r="V40" s="124"/>
      <c r="W40" s="124"/>
      <c r="X40" s="124"/>
      <c r="Y40" s="124"/>
      <c r="Z40" s="124"/>
    </row>
    <row r="41" spans="1:26" ht="99.75" customHeight="1" x14ac:dyDescent="0.2">
      <c r="A41" s="142">
        <v>2</v>
      </c>
      <c r="B41" s="548" t="s">
        <v>44</v>
      </c>
      <c r="C41" s="131">
        <v>1150</v>
      </c>
      <c r="D41" s="134">
        <v>2007</v>
      </c>
      <c r="E41" s="136" t="s">
        <v>342</v>
      </c>
      <c r="F41" s="137" t="s">
        <v>1293</v>
      </c>
      <c r="G41" s="295" t="s">
        <v>1294</v>
      </c>
      <c r="H41" s="557"/>
      <c r="I41" s="124"/>
      <c r="J41" s="124"/>
      <c r="K41" s="124"/>
      <c r="L41" s="124"/>
      <c r="M41" s="124"/>
      <c r="N41" s="124"/>
      <c r="O41" s="124"/>
      <c r="P41" s="124"/>
      <c r="Q41" s="124"/>
      <c r="R41" s="124"/>
      <c r="S41" s="124"/>
      <c r="T41" s="124"/>
      <c r="U41" s="124"/>
      <c r="V41" s="124"/>
      <c r="W41" s="124"/>
      <c r="X41" s="124"/>
      <c r="Y41" s="124"/>
      <c r="Z41" s="124"/>
    </row>
    <row r="42" spans="1:26" ht="99.75" customHeight="1" x14ac:dyDescent="0.2">
      <c r="A42" s="142">
        <v>2</v>
      </c>
      <c r="B42" s="548" t="s">
        <v>44</v>
      </c>
      <c r="C42" s="131">
        <v>1273</v>
      </c>
      <c r="D42" s="134">
        <v>2009</v>
      </c>
      <c r="E42" s="136" t="s">
        <v>764</v>
      </c>
      <c r="F42" s="137" t="s">
        <v>1295</v>
      </c>
      <c r="G42" s="295" t="s">
        <v>1296</v>
      </c>
      <c r="H42" s="557"/>
      <c r="I42" s="124"/>
      <c r="J42" s="124"/>
      <c r="K42" s="124"/>
      <c r="L42" s="124"/>
      <c r="M42" s="124"/>
      <c r="N42" s="124"/>
      <c r="O42" s="124"/>
      <c r="P42" s="124"/>
      <c r="Q42" s="124"/>
      <c r="R42" s="124"/>
      <c r="S42" s="124"/>
      <c r="T42" s="124"/>
      <c r="U42" s="124"/>
      <c r="V42" s="124"/>
      <c r="W42" s="124"/>
      <c r="X42" s="124"/>
      <c r="Y42" s="124"/>
      <c r="Z42" s="124"/>
    </row>
    <row r="43" spans="1:26" ht="121.5" customHeight="1" x14ac:dyDescent="0.2">
      <c r="A43" s="142">
        <v>2</v>
      </c>
      <c r="B43" s="551" t="s">
        <v>44</v>
      </c>
      <c r="C43" s="131">
        <v>1288</v>
      </c>
      <c r="D43" s="131">
        <v>2009</v>
      </c>
      <c r="E43" s="132" t="s">
        <v>1098</v>
      </c>
      <c r="F43" s="149" t="s">
        <v>95</v>
      </c>
      <c r="G43" s="294"/>
      <c r="H43" s="557"/>
      <c r="I43" s="124"/>
      <c r="J43" s="124"/>
      <c r="K43" s="124"/>
      <c r="L43" s="124"/>
      <c r="M43" s="124"/>
      <c r="N43" s="124"/>
      <c r="O43" s="124"/>
      <c r="P43" s="124"/>
      <c r="Q43" s="124"/>
      <c r="R43" s="124"/>
      <c r="S43" s="124"/>
      <c r="T43" s="124"/>
      <c r="U43" s="124"/>
      <c r="V43" s="124"/>
      <c r="W43" s="124"/>
      <c r="X43" s="124"/>
      <c r="Y43" s="124"/>
      <c r="Z43" s="124"/>
    </row>
    <row r="44" spans="1:26" ht="121.5" customHeight="1" x14ac:dyDescent="0.2">
      <c r="A44" s="142">
        <v>2</v>
      </c>
      <c r="B44" s="551" t="s">
        <v>44</v>
      </c>
      <c r="C44" s="131">
        <v>1341</v>
      </c>
      <c r="D44" s="134">
        <v>2009</v>
      </c>
      <c r="E44" s="132" t="s">
        <v>1297</v>
      </c>
      <c r="F44" s="150" t="s">
        <v>1088</v>
      </c>
      <c r="G44" s="294" t="s">
        <v>1298</v>
      </c>
      <c r="H44" s="557"/>
      <c r="I44" s="124"/>
      <c r="J44" s="124"/>
      <c r="K44" s="124"/>
      <c r="L44" s="124"/>
      <c r="M44" s="124"/>
      <c r="N44" s="124"/>
      <c r="O44" s="124"/>
      <c r="P44" s="124"/>
      <c r="Q44" s="124"/>
      <c r="R44" s="124"/>
      <c r="S44" s="124"/>
      <c r="T44" s="124"/>
      <c r="U44" s="124"/>
      <c r="V44" s="124"/>
      <c r="W44" s="124"/>
      <c r="X44" s="124"/>
      <c r="Y44" s="124"/>
      <c r="Z44" s="124"/>
    </row>
    <row r="45" spans="1:26" ht="36" customHeight="1" x14ac:dyDescent="0.2">
      <c r="A45" s="142"/>
      <c r="B45" s="133" t="s">
        <v>44</v>
      </c>
      <c r="C45" s="131">
        <v>1369</v>
      </c>
      <c r="D45" s="134">
        <v>2009</v>
      </c>
      <c r="E45" s="136" t="s">
        <v>1494</v>
      </c>
      <c r="F45" s="137" t="s">
        <v>95</v>
      </c>
      <c r="G45" s="295" t="s">
        <v>1494</v>
      </c>
      <c r="H45" s="559"/>
      <c r="I45" s="124"/>
      <c r="J45" s="124"/>
      <c r="K45" s="124"/>
      <c r="L45" s="124"/>
      <c r="M45" s="124"/>
      <c r="N45" s="124"/>
      <c r="O45" s="124"/>
      <c r="P45" s="124"/>
      <c r="Q45" s="124"/>
      <c r="R45" s="124"/>
      <c r="S45" s="124"/>
      <c r="T45" s="124"/>
      <c r="U45" s="124"/>
      <c r="V45" s="124"/>
      <c r="W45" s="124"/>
      <c r="X45" s="124"/>
      <c r="Y45" s="124"/>
      <c r="Z45" s="124"/>
    </row>
    <row r="46" spans="1:26" ht="99.75" customHeight="1" x14ac:dyDescent="0.2">
      <c r="A46" s="142">
        <v>2</v>
      </c>
      <c r="B46" s="551" t="s">
        <v>44</v>
      </c>
      <c r="C46" s="131">
        <v>2010</v>
      </c>
      <c r="D46" s="131">
        <v>2010</v>
      </c>
      <c r="E46" s="132" t="s">
        <v>1299</v>
      </c>
      <c r="F46" s="150" t="s">
        <v>1088</v>
      </c>
      <c r="G46" s="294" t="s">
        <v>1300</v>
      </c>
      <c r="H46" s="557"/>
      <c r="I46" s="124"/>
      <c r="J46" s="124"/>
      <c r="K46" s="124"/>
      <c r="L46" s="124"/>
      <c r="M46" s="124"/>
      <c r="N46" s="124"/>
      <c r="O46" s="124"/>
      <c r="P46" s="124"/>
      <c r="Q46" s="124"/>
      <c r="R46" s="124"/>
      <c r="S46" s="124"/>
      <c r="T46" s="124"/>
      <c r="U46" s="124"/>
      <c r="V46" s="124"/>
      <c r="W46" s="124"/>
      <c r="X46" s="124"/>
      <c r="Y46" s="124"/>
      <c r="Z46" s="124"/>
    </row>
    <row r="47" spans="1:26" ht="99.75" customHeight="1" x14ac:dyDescent="0.2">
      <c r="A47" s="142">
        <v>2</v>
      </c>
      <c r="B47" s="551" t="s">
        <v>44</v>
      </c>
      <c r="C47" s="131">
        <v>1437</v>
      </c>
      <c r="D47" s="131">
        <v>2011</v>
      </c>
      <c r="E47" s="132" t="s">
        <v>1301</v>
      </c>
      <c r="F47" s="150" t="s">
        <v>1302</v>
      </c>
      <c r="G47" s="294" t="s">
        <v>1303</v>
      </c>
      <c r="H47" s="557"/>
      <c r="I47" s="124"/>
      <c r="J47" s="124"/>
      <c r="K47" s="124"/>
      <c r="L47" s="124"/>
      <c r="M47" s="124"/>
      <c r="N47" s="124"/>
      <c r="O47" s="124"/>
      <c r="P47" s="124"/>
      <c r="Q47" s="124"/>
      <c r="R47" s="124"/>
      <c r="S47" s="124"/>
      <c r="T47" s="124"/>
      <c r="U47" s="124"/>
      <c r="V47" s="124"/>
      <c r="W47" s="124"/>
      <c r="X47" s="124"/>
      <c r="Y47" s="124"/>
      <c r="Z47" s="124"/>
    </row>
    <row r="48" spans="1:26" ht="99.75" customHeight="1" x14ac:dyDescent="0.2">
      <c r="A48" s="142">
        <v>2</v>
      </c>
      <c r="B48" s="551" t="s">
        <v>44</v>
      </c>
      <c r="C48" s="131">
        <v>1450</v>
      </c>
      <c r="D48" s="131">
        <v>2011</v>
      </c>
      <c r="E48" s="132" t="s">
        <v>1304</v>
      </c>
      <c r="F48" s="150" t="s">
        <v>1305</v>
      </c>
      <c r="G48" s="294" t="s">
        <v>1306</v>
      </c>
      <c r="H48" s="557"/>
      <c r="I48" s="124"/>
      <c r="J48" s="124"/>
      <c r="K48" s="124"/>
      <c r="L48" s="124"/>
      <c r="M48" s="124"/>
      <c r="N48" s="124"/>
      <c r="O48" s="124"/>
      <c r="P48" s="124"/>
      <c r="Q48" s="124"/>
      <c r="R48" s="124"/>
      <c r="S48" s="124"/>
      <c r="T48" s="124"/>
      <c r="U48" s="124"/>
      <c r="V48" s="124"/>
      <c r="W48" s="124"/>
      <c r="X48" s="124"/>
      <c r="Y48" s="124"/>
      <c r="Z48" s="124"/>
    </row>
    <row r="49" spans="1:28" ht="99" customHeight="1" x14ac:dyDescent="0.2">
      <c r="A49" s="142">
        <v>2</v>
      </c>
      <c r="B49" s="551" t="s">
        <v>44</v>
      </c>
      <c r="C49" s="131">
        <v>1564</v>
      </c>
      <c r="D49" s="131">
        <v>2012</v>
      </c>
      <c r="E49" s="132" t="s">
        <v>1307</v>
      </c>
      <c r="F49" s="150" t="s">
        <v>1308</v>
      </c>
      <c r="G49" s="294" t="s">
        <v>1309</v>
      </c>
      <c r="H49" s="557"/>
      <c r="I49" s="124"/>
      <c r="J49" s="124"/>
      <c r="K49" s="124"/>
      <c r="L49" s="124"/>
      <c r="M49" s="124"/>
      <c r="N49" s="124"/>
      <c r="O49" s="124"/>
      <c r="P49" s="124"/>
      <c r="Q49" s="124"/>
      <c r="R49" s="124"/>
      <c r="S49" s="124"/>
      <c r="T49" s="124"/>
      <c r="U49" s="124"/>
      <c r="V49" s="124"/>
      <c r="W49" s="124"/>
      <c r="X49" s="124"/>
      <c r="Y49" s="124"/>
      <c r="Z49" s="124"/>
    </row>
    <row r="50" spans="1:28" ht="99" customHeight="1" x14ac:dyDescent="0.2">
      <c r="A50" s="142">
        <v>2</v>
      </c>
      <c r="B50" s="551" t="s">
        <v>44</v>
      </c>
      <c r="C50" s="296">
        <v>1581</v>
      </c>
      <c r="D50" s="296">
        <v>2012</v>
      </c>
      <c r="E50" s="576" t="s">
        <v>1310</v>
      </c>
      <c r="F50" s="560" t="s">
        <v>1088</v>
      </c>
      <c r="G50" s="580"/>
      <c r="H50" s="557"/>
      <c r="I50" s="124"/>
      <c r="J50" s="124"/>
      <c r="K50" s="124"/>
      <c r="L50" s="124"/>
      <c r="M50" s="124"/>
      <c r="N50" s="124"/>
      <c r="O50" s="124"/>
      <c r="P50" s="124"/>
      <c r="Q50" s="124"/>
      <c r="R50" s="124"/>
      <c r="S50" s="124"/>
      <c r="T50" s="124"/>
      <c r="U50" s="124"/>
      <c r="V50" s="124"/>
      <c r="W50" s="124"/>
      <c r="X50" s="124"/>
      <c r="Y50" s="124"/>
      <c r="Z50" s="124"/>
    </row>
    <row r="51" spans="1:28" ht="99" customHeight="1" x14ac:dyDescent="0.2">
      <c r="A51" s="142">
        <v>2</v>
      </c>
      <c r="B51" s="574" t="s">
        <v>44</v>
      </c>
      <c r="C51" s="577">
        <v>1712</v>
      </c>
      <c r="D51" s="577">
        <v>2014</v>
      </c>
      <c r="E51" s="578" t="s">
        <v>791</v>
      </c>
      <c r="F51" s="579" t="s">
        <v>1311</v>
      </c>
      <c r="G51" s="578" t="s">
        <v>1312</v>
      </c>
      <c r="H51" s="561"/>
      <c r="I51" s="124"/>
      <c r="J51" s="124"/>
      <c r="K51" s="124"/>
      <c r="L51" s="124"/>
      <c r="M51" s="124"/>
      <c r="N51" s="124"/>
      <c r="O51" s="124"/>
      <c r="P51" s="124"/>
      <c r="Q51" s="124"/>
      <c r="R51" s="124"/>
      <c r="S51" s="124"/>
      <c r="T51" s="124"/>
      <c r="U51" s="124"/>
      <c r="V51" s="124"/>
      <c r="W51" s="124"/>
      <c r="X51" s="124"/>
      <c r="Y51" s="124"/>
      <c r="Z51" s="124"/>
    </row>
    <row r="52" spans="1:28" s="64" customFormat="1" ht="117" customHeight="1" x14ac:dyDescent="0.2">
      <c r="A52" s="562" t="s">
        <v>97</v>
      </c>
      <c r="B52" s="575" t="s">
        <v>44</v>
      </c>
      <c r="C52" s="563">
        <v>1952</v>
      </c>
      <c r="D52" s="564">
        <v>2019</v>
      </c>
      <c r="E52" s="565" t="s">
        <v>1888</v>
      </c>
      <c r="F52" s="566" t="s">
        <v>95</v>
      </c>
      <c r="G52" s="565" t="s">
        <v>1889</v>
      </c>
      <c r="H52" s="567"/>
      <c r="I52" s="72"/>
      <c r="J52" s="72"/>
      <c r="K52" s="72"/>
      <c r="L52" s="72"/>
      <c r="M52" s="72"/>
      <c r="N52" s="72"/>
      <c r="O52" s="72"/>
      <c r="P52" s="72"/>
      <c r="Q52" s="72"/>
      <c r="R52" s="72"/>
      <c r="S52" s="72"/>
      <c r="T52" s="72"/>
      <c r="U52" s="72"/>
      <c r="V52" s="72"/>
      <c r="W52" s="72"/>
      <c r="X52" s="72"/>
      <c r="Y52" s="72"/>
      <c r="Z52" s="72"/>
      <c r="AA52" s="72"/>
      <c r="AB52" s="72"/>
    </row>
    <row r="53" spans="1:28" ht="46.5" customHeight="1" x14ac:dyDescent="0.2">
      <c r="A53" s="142"/>
      <c r="B53" s="133" t="s">
        <v>44</v>
      </c>
      <c r="C53" s="131">
        <v>2069</v>
      </c>
      <c r="D53" s="134">
        <v>2020</v>
      </c>
      <c r="E53" s="136" t="s">
        <v>1495</v>
      </c>
      <c r="F53" s="137" t="s">
        <v>95</v>
      </c>
      <c r="G53" s="295" t="s">
        <v>1495</v>
      </c>
      <c r="H53" s="559"/>
      <c r="I53" s="124"/>
      <c r="J53" s="124"/>
      <c r="K53" s="124"/>
      <c r="L53" s="124"/>
      <c r="M53" s="124"/>
      <c r="N53" s="124"/>
      <c r="O53" s="124"/>
      <c r="P53" s="124"/>
      <c r="Q53" s="124"/>
      <c r="R53" s="124"/>
      <c r="S53" s="124"/>
      <c r="T53" s="124"/>
      <c r="U53" s="124"/>
      <c r="V53" s="124"/>
      <c r="W53" s="124"/>
      <c r="X53" s="124"/>
      <c r="Y53" s="124"/>
      <c r="Z53" s="124"/>
    </row>
    <row r="54" spans="1:28" s="64" customFormat="1" ht="117" customHeight="1" thickBot="1" x14ac:dyDescent="0.25">
      <c r="A54" s="562" t="s">
        <v>44</v>
      </c>
      <c r="B54" s="568" t="s">
        <v>44</v>
      </c>
      <c r="C54" s="569">
        <v>2094</v>
      </c>
      <c r="D54" s="570">
        <v>2021</v>
      </c>
      <c r="E54" s="571" t="s">
        <v>1890</v>
      </c>
      <c r="F54" s="572"/>
      <c r="G54" s="571" t="s">
        <v>1891</v>
      </c>
      <c r="H54" s="573"/>
      <c r="I54" s="72"/>
      <c r="J54" s="72"/>
      <c r="K54" s="72"/>
      <c r="L54" s="72"/>
      <c r="M54" s="72"/>
      <c r="N54" s="72"/>
      <c r="O54" s="72"/>
      <c r="P54" s="72"/>
      <c r="Q54" s="72"/>
      <c r="R54" s="72"/>
      <c r="S54" s="72"/>
      <c r="T54" s="72"/>
      <c r="U54" s="72"/>
      <c r="V54" s="72"/>
      <c r="W54" s="72"/>
      <c r="X54" s="72"/>
      <c r="Y54" s="72"/>
      <c r="Z54" s="72"/>
      <c r="AA54" s="72"/>
      <c r="AB54" s="72"/>
    </row>
    <row r="55" spans="1:28" ht="84.75" customHeight="1" x14ac:dyDescent="0.2">
      <c r="A55" s="142">
        <v>3</v>
      </c>
      <c r="B55" s="543" t="s">
        <v>65</v>
      </c>
      <c r="C55" s="544">
        <v>2150</v>
      </c>
      <c r="D55" s="544">
        <v>1995</v>
      </c>
      <c r="E55" s="581" t="s">
        <v>140</v>
      </c>
      <c r="F55" s="546" t="s">
        <v>832</v>
      </c>
      <c r="G55" s="547" t="s">
        <v>141</v>
      </c>
      <c r="H55" s="556"/>
      <c r="I55" s="124"/>
      <c r="J55" s="124"/>
      <c r="K55" s="124"/>
      <c r="L55" s="124"/>
      <c r="M55" s="124"/>
      <c r="N55" s="124"/>
      <c r="O55" s="124"/>
      <c r="P55" s="124"/>
      <c r="Q55" s="124"/>
      <c r="R55" s="124"/>
      <c r="S55" s="124"/>
      <c r="T55" s="124"/>
      <c r="U55" s="124"/>
      <c r="V55" s="124"/>
      <c r="W55" s="124"/>
      <c r="X55" s="124"/>
      <c r="Y55" s="124"/>
      <c r="Z55" s="124"/>
    </row>
    <row r="56" spans="1:28" ht="69.75" customHeight="1" x14ac:dyDescent="0.2">
      <c r="A56" s="142">
        <v>3</v>
      </c>
      <c r="B56" s="548" t="s">
        <v>65</v>
      </c>
      <c r="C56" s="131">
        <v>514</v>
      </c>
      <c r="D56" s="131">
        <v>2006</v>
      </c>
      <c r="E56" s="136" t="s">
        <v>447</v>
      </c>
      <c r="F56" s="137" t="s">
        <v>95</v>
      </c>
      <c r="G56" s="294" t="s">
        <v>448</v>
      </c>
      <c r="H56" s="557"/>
      <c r="I56" s="124"/>
      <c r="J56" s="124"/>
      <c r="K56" s="124"/>
      <c r="L56" s="124"/>
      <c r="M56" s="124"/>
      <c r="N56" s="124"/>
      <c r="O56" s="124"/>
      <c r="P56" s="124"/>
      <c r="Q56" s="124"/>
      <c r="R56" s="124"/>
      <c r="S56" s="124"/>
      <c r="T56" s="124"/>
      <c r="U56" s="124"/>
      <c r="V56" s="124"/>
      <c r="W56" s="124"/>
      <c r="X56" s="124"/>
      <c r="Y56" s="124"/>
      <c r="Z56" s="124"/>
    </row>
    <row r="57" spans="1:28" ht="69.75" customHeight="1" x14ac:dyDescent="0.2">
      <c r="A57" s="142">
        <v>3</v>
      </c>
      <c r="B57" s="548" t="s">
        <v>65</v>
      </c>
      <c r="C57" s="131">
        <v>1929</v>
      </c>
      <c r="D57" s="131">
        <v>2007</v>
      </c>
      <c r="E57" s="136" t="s">
        <v>1313</v>
      </c>
      <c r="F57" s="137" t="s">
        <v>1314</v>
      </c>
      <c r="G57" s="294" t="s">
        <v>1315</v>
      </c>
      <c r="H57" s="557"/>
      <c r="I57" s="124"/>
      <c r="J57" s="124"/>
      <c r="K57" s="124"/>
      <c r="L57" s="124"/>
      <c r="M57" s="124"/>
      <c r="N57" s="124"/>
      <c r="O57" s="124"/>
      <c r="P57" s="124"/>
      <c r="Q57" s="124"/>
      <c r="R57" s="124"/>
      <c r="S57" s="124"/>
      <c r="T57" s="124"/>
      <c r="U57" s="124"/>
      <c r="V57" s="124"/>
      <c r="W57" s="124"/>
      <c r="X57" s="124"/>
      <c r="Y57" s="124"/>
      <c r="Z57" s="124"/>
    </row>
    <row r="58" spans="1:28" ht="69.75" customHeight="1" x14ac:dyDescent="0.2">
      <c r="A58" s="142">
        <v>3</v>
      </c>
      <c r="B58" s="548" t="s">
        <v>65</v>
      </c>
      <c r="C58" s="131">
        <v>1151</v>
      </c>
      <c r="D58" s="131">
        <v>2008</v>
      </c>
      <c r="E58" s="136" t="s">
        <v>1316</v>
      </c>
      <c r="F58" s="137" t="s">
        <v>1088</v>
      </c>
      <c r="G58" s="294" t="s">
        <v>1317</v>
      </c>
      <c r="H58" s="557"/>
      <c r="I58" s="124"/>
      <c r="J58" s="124"/>
      <c r="K58" s="124"/>
      <c r="L58" s="124"/>
      <c r="M58" s="124"/>
      <c r="N58" s="124"/>
      <c r="O58" s="124"/>
      <c r="P58" s="124"/>
      <c r="Q58" s="124"/>
      <c r="R58" s="124"/>
      <c r="S58" s="124"/>
      <c r="T58" s="124"/>
      <c r="U58" s="124"/>
      <c r="V58" s="124"/>
      <c r="W58" s="124"/>
      <c r="X58" s="124"/>
      <c r="Y58" s="124"/>
      <c r="Z58" s="124"/>
    </row>
    <row r="59" spans="1:28" ht="99.75" customHeight="1" x14ac:dyDescent="0.2">
      <c r="A59" s="142">
        <v>3</v>
      </c>
      <c r="B59" s="548" t="s">
        <v>65</v>
      </c>
      <c r="C59" s="131">
        <v>19</v>
      </c>
      <c r="D59" s="131">
        <v>2012</v>
      </c>
      <c r="E59" s="136" t="s">
        <v>148</v>
      </c>
      <c r="F59" s="137" t="s">
        <v>833</v>
      </c>
      <c r="G59" s="294" t="s">
        <v>1413</v>
      </c>
      <c r="H59" s="557"/>
      <c r="I59" s="124"/>
      <c r="J59" s="124"/>
      <c r="K59" s="124"/>
      <c r="L59" s="124"/>
      <c r="M59" s="124"/>
      <c r="N59" s="124"/>
      <c r="O59" s="124"/>
      <c r="P59" s="124"/>
      <c r="Q59" s="124"/>
      <c r="R59" s="124"/>
      <c r="S59" s="124"/>
      <c r="T59" s="124"/>
      <c r="U59" s="124"/>
      <c r="V59" s="124"/>
      <c r="W59" s="124"/>
      <c r="X59" s="124"/>
      <c r="Y59" s="124"/>
      <c r="Z59" s="124"/>
    </row>
    <row r="60" spans="1:28" ht="99.75" customHeight="1" x14ac:dyDescent="0.2">
      <c r="A60" s="142">
        <v>3</v>
      </c>
      <c r="B60" s="548" t="s">
        <v>65</v>
      </c>
      <c r="C60" s="131">
        <v>2578</v>
      </c>
      <c r="D60" s="131">
        <v>2012</v>
      </c>
      <c r="E60" s="136" t="s">
        <v>149</v>
      </c>
      <c r="F60" s="137" t="s">
        <v>95</v>
      </c>
      <c r="G60" s="294" t="s">
        <v>1414</v>
      </c>
      <c r="H60" s="557"/>
      <c r="I60" s="124"/>
      <c r="J60" s="124"/>
      <c r="K60" s="124"/>
      <c r="L60" s="124"/>
      <c r="M60" s="124"/>
      <c r="N60" s="124"/>
      <c r="O60" s="124"/>
      <c r="P60" s="124"/>
      <c r="Q60" s="124"/>
      <c r="R60" s="124"/>
      <c r="S60" s="124"/>
      <c r="T60" s="124"/>
      <c r="U60" s="124"/>
      <c r="V60" s="124"/>
      <c r="W60" s="124"/>
      <c r="X60" s="124"/>
      <c r="Y60" s="124"/>
      <c r="Z60" s="124"/>
    </row>
    <row r="61" spans="1:28" ht="92.25" customHeight="1" x14ac:dyDescent="0.2">
      <c r="A61" s="142">
        <v>3</v>
      </c>
      <c r="B61" s="548" t="s">
        <v>65</v>
      </c>
      <c r="C61" s="131">
        <v>2609</v>
      </c>
      <c r="D61" s="131">
        <v>2012</v>
      </c>
      <c r="E61" s="136" t="s">
        <v>150</v>
      </c>
      <c r="F61" s="137" t="s">
        <v>95</v>
      </c>
      <c r="G61" s="294" t="s">
        <v>1414</v>
      </c>
      <c r="H61" s="557"/>
      <c r="I61" s="124"/>
      <c r="J61" s="124"/>
      <c r="K61" s="124"/>
      <c r="L61" s="124"/>
      <c r="M61" s="124"/>
      <c r="N61" s="124"/>
      <c r="O61" s="124"/>
      <c r="P61" s="124"/>
      <c r="Q61" s="124"/>
      <c r="R61" s="124"/>
      <c r="S61" s="124"/>
      <c r="T61" s="124"/>
      <c r="U61" s="124"/>
      <c r="V61" s="124"/>
      <c r="W61" s="124"/>
      <c r="X61" s="124"/>
      <c r="Y61" s="124"/>
      <c r="Z61" s="124"/>
    </row>
    <row r="62" spans="1:28" ht="92.25" customHeight="1" x14ac:dyDescent="0.2">
      <c r="A62" s="142">
        <v>3</v>
      </c>
      <c r="B62" s="548" t="s">
        <v>65</v>
      </c>
      <c r="C62" s="131">
        <v>2364</v>
      </c>
      <c r="D62" s="131">
        <v>2012</v>
      </c>
      <c r="E62" s="136" t="s">
        <v>1318</v>
      </c>
      <c r="F62" s="137" t="s">
        <v>1314</v>
      </c>
      <c r="G62" s="294" t="s">
        <v>1415</v>
      </c>
      <c r="H62" s="557"/>
      <c r="I62" s="124"/>
      <c r="J62" s="124"/>
      <c r="K62" s="124"/>
      <c r="L62" s="124"/>
      <c r="M62" s="124"/>
      <c r="N62" s="124"/>
      <c r="O62" s="124"/>
      <c r="P62" s="124"/>
      <c r="Q62" s="124"/>
      <c r="R62" s="124"/>
      <c r="S62" s="124"/>
      <c r="T62" s="124"/>
      <c r="U62" s="124"/>
      <c r="V62" s="124"/>
      <c r="W62" s="124"/>
      <c r="X62" s="124"/>
      <c r="Y62" s="124"/>
      <c r="Z62" s="124"/>
    </row>
    <row r="63" spans="1:28" ht="89.25" x14ac:dyDescent="0.2">
      <c r="A63" s="142">
        <v>3</v>
      </c>
      <c r="B63" s="548" t="s">
        <v>65</v>
      </c>
      <c r="C63" s="131">
        <v>329</v>
      </c>
      <c r="D63" s="131">
        <v>2013</v>
      </c>
      <c r="E63" s="136" t="s">
        <v>449</v>
      </c>
      <c r="F63" s="137" t="s">
        <v>95</v>
      </c>
      <c r="G63" s="294" t="s">
        <v>450</v>
      </c>
      <c r="H63" s="557"/>
      <c r="I63" s="124"/>
      <c r="J63" s="124"/>
      <c r="K63" s="124"/>
      <c r="L63" s="124"/>
      <c r="M63" s="124"/>
      <c r="N63" s="124"/>
      <c r="O63" s="124"/>
      <c r="P63" s="124"/>
      <c r="Q63" s="124"/>
      <c r="R63" s="124"/>
      <c r="S63" s="124"/>
      <c r="T63" s="124"/>
      <c r="U63" s="124"/>
      <c r="V63" s="124"/>
      <c r="W63" s="124"/>
      <c r="X63" s="124"/>
      <c r="Y63" s="124"/>
      <c r="Z63" s="124"/>
    </row>
    <row r="64" spans="1:28" ht="114.75" x14ac:dyDescent="0.2">
      <c r="A64" s="142">
        <v>3</v>
      </c>
      <c r="B64" s="548" t="s">
        <v>65</v>
      </c>
      <c r="C64" s="131">
        <v>1510</v>
      </c>
      <c r="D64" s="131">
        <v>2013</v>
      </c>
      <c r="E64" s="136" t="s">
        <v>451</v>
      </c>
      <c r="F64" s="137" t="s">
        <v>91</v>
      </c>
      <c r="G64" s="294" t="s">
        <v>1416</v>
      </c>
      <c r="H64" s="557"/>
      <c r="I64" s="124"/>
      <c r="J64" s="124"/>
      <c r="K64" s="124"/>
      <c r="L64" s="124"/>
      <c r="M64" s="124"/>
      <c r="N64" s="124"/>
      <c r="O64" s="124"/>
      <c r="P64" s="124"/>
      <c r="Q64" s="124"/>
      <c r="R64" s="124"/>
      <c r="S64" s="124"/>
      <c r="T64" s="124"/>
      <c r="U64" s="124"/>
      <c r="V64" s="124"/>
      <c r="W64" s="124"/>
      <c r="X64" s="124"/>
      <c r="Y64" s="124"/>
      <c r="Z64" s="124"/>
    </row>
    <row r="65" spans="1:26" ht="102" x14ac:dyDescent="0.2">
      <c r="A65" s="142">
        <v>3</v>
      </c>
      <c r="B65" s="548" t="s">
        <v>65</v>
      </c>
      <c r="C65" s="131">
        <v>1515</v>
      </c>
      <c r="D65" s="131">
        <v>2013</v>
      </c>
      <c r="E65" s="136" t="s">
        <v>264</v>
      </c>
      <c r="F65" s="137" t="s">
        <v>95</v>
      </c>
      <c r="G65" s="294" t="s">
        <v>1417</v>
      </c>
      <c r="H65" s="557"/>
      <c r="I65" s="124"/>
      <c r="J65" s="124"/>
      <c r="K65" s="124"/>
      <c r="L65" s="124"/>
      <c r="M65" s="124"/>
      <c r="N65" s="124"/>
      <c r="O65" s="124"/>
      <c r="P65" s="124"/>
      <c r="Q65" s="124"/>
      <c r="R65" s="124"/>
      <c r="S65" s="124"/>
      <c r="T65" s="124"/>
      <c r="U65" s="124"/>
      <c r="V65" s="124"/>
      <c r="W65" s="124"/>
      <c r="X65" s="124"/>
      <c r="Y65" s="124"/>
      <c r="Z65" s="124"/>
    </row>
    <row r="66" spans="1:26" ht="102" x14ac:dyDescent="0.2">
      <c r="A66" s="142">
        <v>3</v>
      </c>
      <c r="B66" s="548" t="s">
        <v>65</v>
      </c>
      <c r="C66" s="131">
        <v>2758</v>
      </c>
      <c r="D66" s="131">
        <v>2013</v>
      </c>
      <c r="E66" s="136" t="s">
        <v>452</v>
      </c>
      <c r="F66" s="137" t="s">
        <v>95</v>
      </c>
      <c r="G66" s="294" t="s">
        <v>1418</v>
      </c>
      <c r="H66" s="557"/>
      <c r="I66" s="124"/>
      <c r="J66" s="124"/>
      <c r="K66" s="124"/>
      <c r="L66" s="124"/>
      <c r="M66" s="124"/>
      <c r="N66" s="124"/>
      <c r="O66" s="124"/>
      <c r="P66" s="124"/>
      <c r="Q66" s="124"/>
      <c r="R66" s="124"/>
      <c r="S66" s="124"/>
      <c r="T66" s="124"/>
      <c r="U66" s="124"/>
      <c r="V66" s="124"/>
      <c r="W66" s="124"/>
      <c r="X66" s="124"/>
      <c r="Y66" s="124"/>
      <c r="Z66" s="124"/>
    </row>
    <row r="67" spans="1:26" ht="76.5" x14ac:dyDescent="0.2">
      <c r="A67" s="142">
        <v>3</v>
      </c>
      <c r="B67" s="548" t="s">
        <v>65</v>
      </c>
      <c r="C67" s="131">
        <v>333</v>
      </c>
      <c r="D67" s="131">
        <v>2014</v>
      </c>
      <c r="E67" s="136" t="s">
        <v>1319</v>
      </c>
      <c r="F67" s="137" t="s">
        <v>1320</v>
      </c>
      <c r="G67" s="294" t="s">
        <v>1419</v>
      </c>
      <c r="H67" s="557"/>
      <c r="I67" s="124"/>
      <c r="J67" s="124"/>
      <c r="K67" s="124"/>
      <c r="L67" s="124"/>
      <c r="M67" s="124"/>
      <c r="N67" s="124"/>
      <c r="O67" s="124"/>
      <c r="P67" s="124"/>
      <c r="Q67" s="124"/>
      <c r="R67" s="124"/>
      <c r="S67" s="124"/>
      <c r="T67" s="124"/>
      <c r="U67" s="124"/>
      <c r="V67" s="124"/>
      <c r="W67" s="124"/>
      <c r="X67" s="124"/>
      <c r="Y67" s="124"/>
      <c r="Z67" s="124"/>
    </row>
    <row r="68" spans="1:26" ht="120" customHeight="1" x14ac:dyDescent="0.2">
      <c r="A68" s="142">
        <v>3</v>
      </c>
      <c r="B68" s="548" t="s">
        <v>65</v>
      </c>
      <c r="C68" s="131">
        <v>1100</v>
      </c>
      <c r="D68" s="134">
        <v>2014</v>
      </c>
      <c r="E68" s="136" t="s">
        <v>151</v>
      </c>
      <c r="F68" s="137" t="s">
        <v>95</v>
      </c>
      <c r="G68" s="294" t="s">
        <v>1420</v>
      </c>
      <c r="H68" s="557"/>
      <c r="I68" s="124"/>
      <c r="J68" s="124"/>
      <c r="K68" s="124"/>
      <c r="L68" s="124"/>
      <c r="M68" s="124"/>
      <c r="N68" s="124"/>
      <c r="O68" s="124"/>
      <c r="P68" s="124"/>
      <c r="Q68" s="124"/>
      <c r="R68" s="124"/>
      <c r="S68" s="124"/>
      <c r="T68" s="124"/>
      <c r="U68" s="124"/>
      <c r="V68" s="124"/>
      <c r="W68" s="124"/>
      <c r="X68" s="124"/>
      <c r="Y68" s="124"/>
      <c r="Z68" s="124"/>
    </row>
    <row r="69" spans="1:26" ht="120" customHeight="1" x14ac:dyDescent="0.2">
      <c r="A69" s="142">
        <v>3</v>
      </c>
      <c r="B69" s="548" t="s">
        <v>65</v>
      </c>
      <c r="C69" s="131">
        <v>2573</v>
      </c>
      <c r="D69" s="134">
        <v>2014</v>
      </c>
      <c r="E69" s="136" t="s">
        <v>348</v>
      </c>
      <c r="F69" s="137" t="s">
        <v>95</v>
      </c>
      <c r="G69" s="294" t="s">
        <v>1321</v>
      </c>
      <c r="H69" s="557"/>
      <c r="I69" s="124"/>
      <c r="J69" s="124"/>
      <c r="K69" s="124"/>
      <c r="L69" s="124"/>
      <c r="M69" s="124"/>
      <c r="N69" s="124"/>
      <c r="O69" s="124"/>
      <c r="P69" s="124"/>
      <c r="Q69" s="124"/>
      <c r="R69" s="124"/>
      <c r="S69" s="124"/>
      <c r="T69" s="124"/>
      <c r="U69" s="124"/>
      <c r="V69" s="124"/>
      <c r="W69" s="124"/>
      <c r="X69" s="124"/>
      <c r="Y69" s="124"/>
      <c r="Z69" s="124"/>
    </row>
    <row r="70" spans="1:26" ht="120" customHeight="1" x14ac:dyDescent="0.2">
      <c r="A70" s="142">
        <v>3</v>
      </c>
      <c r="B70" s="548" t="s">
        <v>65</v>
      </c>
      <c r="C70" s="131">
        <v>103</v>
      </c>
      <c r="D70" s="134">
        <v>2015</v>
      </c>
      <c r="E70" s="136" t="s">
        <v>1322</v>
      </c>
      <c r="F70" s="137" t="s">
        <v>89</v>
      </c>
      <c r="G70" s="294" t="s">
        <v>1323</v>
      </c>
      <c r="H70" s="557"/>
      <c r="I70" s="124"/>
      <c r="J70" s="124"/>
      <c r="K70" s="124"/>
      <c r="L70" s="124"/>
      <c r="M70" s="124"/>
      <c r="N70" s="124"/>
      <c r="O70" s="124"/>
      <c r="P70" s="124"/>
      <c r="Q70" s="124"/>
      <c r="R70" s="124"/>
      <c r="S70" s="124"/>
      <c r="T70" s="124"/>
      <c r="U70" s="124"/>
      <c r="V70" s="124"/>
      <c r="W70" s="124"/>
      <c r="X70" s="124"/>
      <c r="Y70" s="124"/>
      <c r="Z70" s="124"/>
    </row>
    <row r="71" spans="1:26" ht="120" customHeight="1" x14ac:dyDescent="0.2">
      <c r="A71" s="142">
        <v>3</v>
      </c>
      <c r="B71" s="548" t="s">
        <v>65</v>
      </c>
      <c r="C71" s="131">
        <v>106</v>
      </c>
      <c r="D71" s="134">
        <v>2015</v>
      </c>
      <c r="E71" s="136" t="s">
        <v>279</v>
      </c>
      <c r="F71" s="137" t="s">
        <v>95</v>
      </c>
      <c r="G71" s="294" t="s">
        <v>1421</v>
      </c>
      <c r="H71" s="557"/>
      <c r="I71" s="124"/>
      <c r="J71" s="124"/>
      <c r="K71" s="124"/>
      <c r="L71" s="124"/>
      <c r="M71" s="124"/>
      <c r="N71" s="124"/>
      <c r="O71" s="124"/>
      <c r="P71" s="124"/>
      <c r="Q71" s="124"/>
      <c r="R71" s="124"/>
      <c r="S71" s="124"/>
      <c r="T71" s="124"/>
      <c r="U71" s="124"/>
      <c r="V71" s="124"/>
      <c r="W71" s="124"/>
      <c r="X71" s="124"/>
      <c r="Y71" s="124"/>
      <c r="Z71" s="124"/>
    </row>
    <row r="72" spans="1:26" ht="120" customHeight="1" x14ac:dyDescent="0.2">
      <c r="A72" s="142">
        <v>3</v>
      </c>
      <c r="B72" s="548" t="s">
        <v>65</v>
      </c>
      <c r="C72" s="131">
        <v>1080</v>
      </c>
      <c r="D72" s="134">
        <v>2015</v>
      </c>
      <c r="E72" s="136" t="s">
        <v>453</v>
      </c>
      <c r="F72" s="151" t="s">
        <v>454</v>
      </c>
      <c r="G72" s="294" t="s">
        <v>455</v>
      </c>
      <c r="H72" s="557"/>
      <c r="I72" s="124"/>
      <c r="J72" s="124"/>
      <c r="K72" s="124"/>
      <c r="L72" s="124"/>
      <c r="M72" s="124"/>
      <c r="N72" s="124"/>
      <c r="O72" s="124"/>
      <c r="P72" s="124"/>
      <c r="Q72" s="124"/>
      <c r="R72" s="124"/>
      <c r="S72" s="124"/>
      <c r="T72" s="124"/>
      <c r="U72" s="124"/>
      <c r="V72" s="124"/>
      <c r="W72" s="124"/>
      <c r="X72" s="124"/>
      <c r="Y72" s="124"/>
      <c r="Z72" s="124"/>
    </row>
    <row r="73" spans="1:26" ht="120" customHeight="1" x14ac:dyDescent="0.2">
      <c r="A73" s="142">
        <v>3</v>
      </c>
      <c r="B73" s="548" t="s">
        <v>65</v>
      </c>
      <c r="C73" s="131">
        <v>1081</v>
      </c>
      <c r="D73" s="134">
        <v>2015</v>
      </c>
      <c r="E73" s="136" t="s">
        <v>1324</v>
      </c>
      <c r="F73" s="137" t="s">
        <v>1325</v>
      </c>
      <c r="G73" s="294" t="s">
        <v>1326</v>
      </c>
      <c r="H73" s="557"/>
      <c r="I73" s="124"/>
      <c r="J73" s="124"/>
      <c r="K73" s="124"/>
      <c r="L73" s="124"/>
      <c r="M73" s="124"/>
      <c r="N73" s="124"/>
      <c r="O73" s="124"/>
      <c r="P73" s="124"/>
      <c r="Q73" s="124"/>
      <c r="R73" s="124"/>
      <c r="S73" s="124"/>
      <c r="T73" s="124"/>
      <c r="U73" s="124"/>
      <c r="V73" s="124"/>
      <c r="W73" s="124"/>
      <c r="X73" s="124"/>
      <c r="Y73" s="124"/>
      <c r="Z73" s="124"/>
    </row>
    <row r="74" spans="1:26" ht="80.25" customHeight="1" x14ac:dyDescent="0.2">
      <c r="A74" s="142">
        <v>3</v>
      </c>
      <c r="B74" s="548" t="s">
        <v>65</v>
      </c>
      <c r="C74" s="131">
        <v>1083</v>
      </c>
      <c r="D74" s="131">
        <v>2015</v>
      </c>
      <c r="E74" s="136" t="s">
        <v>1327</v>
      </c>
      <c r="F74" s="137" t="s">
        <v>1088</v>
      </c>
      <c r="G74" s="294" t="s">
        <v>1328</v>
      </c>
      <c r="H74" s="557"/>
      <c r="I74" s="124"/>
      <c r="J74" s="124"/>
      <c r="K74" s="124"/>
      <c r="L74" s="124"/>
      <c r="M74" s="124"/>
      <c r="N74" s="124"/>
      <c r="O74" s="124"/>
      <c r="P74" s="124"/>
      <c r="Q74" s="124"/>
      <c r="R74" s="124"/>
      <c r="S74" s="124"/>
      <c r="T74" s="124"/>
      <c r="U74" s="124"/>
      <c r="V74" s="124"/>
      <c r="W74" s="124"/>
      <c r="X74" s="124"/>
      <c r="Y74" s="124"/>
      <c r="Z74" s="124"/>
    </row>
    <row r="75" spans="1:26" ht="80.25" customHeight="1" x14ac:dyDescent="0.2">
      <c r="A75" s="142">
        <v>3</v>
      </c>
      <c r="B75" s="548" t="s">
        <v>65</v>
      </c>
      <c r="C75" s="131">
        <v>2242</v>
      </c>
      <c r="D75" s="134">
        <v>2015</v>
      </c>
      <c r="E75" s="136" t="s">
        <v>1329</v>
      </c>
      <c r="F75" s="560" t="s">
        <v>1088</v>
      </c>
      <c r="G75" s="294" t="s">
        <v>1330</v>
      </c>
      <c r="H75" s="557"/>
      <c r="I75" s="124"/>
      <c r="J75" s="124"/>
      <c r="K75" s="124"/>
      <c r="L75" s="124"/>
      <c r="M75" s="124"/>
      <c r="N75" s="124"/>
      <c r="O75" s="124"/>
      <c r="P75" s="124"/>
      <c r="Q75" s="124"/>
      <c r="R75" s="124"/>
      <c r="S75" s="124"/>
      <c r="T75" s="124"/>
      <c r="U75" s="124"/>
      <c r="V75" s="124"/>
      <c r="W75" s="124"/>
      <c r="X75" s="124"/>
      <c r="Y75" s="124"/>
      <c r="Z75" s="124"/>
    </row>
    <row r="76" spans="1:26" ht="153.75" customHeight="1" x14ac:dyDescent="0.2">
      <c r="A76" s="142"/>
      <c r="B76" s="548" t="s">
        <v>65</v>
      </c>
      <c r="C76" s="131">
        <v>1082</v>
      </c>
      <c r="D76" s="134">
        <v>2015</v>
      </c>
      <c r="E76" s="295" t="s">
        <v>1422</v>
      </c>
      <c r="F76" s="584" t="s">
        <v>1423</v>
      </c>
      <c r="G76" s="583" t="s">
        <v>1424</v>
      </c>
      <c r="H76" s="557"/>
      <c r="I76" s="124"/>
      <c r="J76" s="124"/>
      <c r="K76" s="124"/>
      <c r="L76" s="124"/>
      <c r="M76" s="124"/>
      <c r="N76" s="124"/>
      <c r="O76" s="124"/>
      <c r="P76" s="124"/>
      <c r="Q76" s="124"/>
      <c r="R76" s="124"/>
      <c r="S76" s="124"/>
      <c r="T76" s="124"/>
      <c r="U76" s="124"/>
      <c r="V76" s="124"/>
      <c r="W76" s="124"/>
      <c r="X76" s="124"/>
      <c r="Y76" s="124"/>
      <c r="Z76" s="124"/>
    </row>
    <row r="77" spans="1:26" ht="153.75" customHeight="1" x14ac:dyDescent="0.2">
      <c r="A77" s="142">
        <v>3</v>
      </c>
      <c r="B77" s="548" t="s">
        <v>65</v>
      </c>
      <c r="C77" s="131">
        <v>415</v>
      </c>
      <c r="D77" s="134">
        <v>2016</v>
      </c>
      <c r="E77" s="136" t="s">
        <v>1331</v>
      </c>
      <c r="F77" s="149" t="s">
        <v>1088</v>
      </c>
      <c r="G77" s="294" t="s">
        <v>1332</v>
      </c>
      <c r="H77" s="557"/>
      <c r="I77" s="124"/>
      <c r="J77" s="124"/>
      <c r="K77" s="124"/>
      <c r="L77" s="124"/>
      <c r="M77" s="124"/>
      <c r="N77" s="124"/>
      <c r="O77" s="124"/>
      <c r="P77" s="124"/>
      <c r="Q77" s="124"/>
      <c r="R77" s="124"/>
      <c r="S77" s="124"/>
      <c r="T77" s="124"/>
      <c r="U77" s="124"/>
      <c r="V77" s="124"/>
      <c r="W77" s="124"/>
      <c r="X77" s="124"/>
      <c r="Y77" s="124"/>
      <c r="Z77" s="124"/>
    </row>
    <row r="78" spans="1:26" ht="132" customHeight="1" x14ac:dyDescent="0.2">
      <c r="A78" s="142">
        <v>3</v>
      </c>
      <c r="B78" s="548" t="s">
        <v>65</v>
      </c>
      <c r="C78" s="131">
        <v>1349</v>
      </c>
      <c r="D78" s="131">
        <v>2016</v>
      </c>
      <c r="E78" s="136" t="s">
        <v>1333</v>
      </c>
      <c r="F78" s="150" t="s">
        <v>1088</v>
      </c>
      <c r="G78" s="294" t="s">
        <v>1330</v>
      </c>
      <c r="H78" s="557"/>
      <c r="I78" s="124"/>
      <c r="J78" s="124"/>
      <c r="K78" s="124"/>
      <c r="L78" s="124"/>
      <c r="M78" s="124"/>
      <c r="N78" s="124"/>
      <c r="O78" s="124"/>
      <c r="P78" s="124"/>
      <c r="Q78" s="124"/>
      <c r="R78" s="124"/>
      <c r="S78" s="124"/>
      <c r="T78" s="124"/>
      <c r="U78" s="124"/>
      <c r="V78" s="124"/>
      <c r="W78" s="124"/>
      <c r="X78" s="124"/>
      <c r="Y78" s="124"/>
      <c r="Z78" s="124"/>
    </row>
    <row r="79" spans="1:26" ht="102" customHeight="1" x14ac:dyDescent="0.2">
      <c r="A79" s="142">
        <v>3</v>
      </c>
      <c r="B79" s="548" t="s">
        <v>65</v>
      </c>
      <c r="C79" s="131">
        <v>1413</v>
      </c>
      <c r="D79" s="131">
        <v>2017</v>
      </c>
      <c r="E79" s="136" t="s">
        <v>1334</v>
      </c>
      <c r="F79" s="150" t="s">
        <v>89</v>
      </c>
      <c r="G79" s="294" t="s">
        <v>1335</v>
      </c>
      <c r="H79" s="557"/>
      <c r="I79" s="124"/>
      <c r="J79" s="124"/>
      <c r="K79" s="124"/>
      <c r="L79" s="124"/>
      <c r="M79" s="124"/>
      <c r="N79" s="124"/>
      <c r="O79" s="124"/>
      <c r="P79" s="124"/>
      <c r="Q79" s="124"/>
      <c r="R79" s="124"/>
      <c r="S79" s="124"/>
      <c r="T79" s="124"/>
      <c r="U79" s="124"/>
      <c r="V79" s="124"/>
      <c r="W79" s="124"/>
      <c r="X79" s="124"/>
      <c r="Y79" s="124"/>
      <c r="Z79" s="124"/>
    </row>
    <row r="80" spans="1:26" ht="99.75" customHeight="1" x14ac:dyDescent="0.2">
      <c r="A80" s="142">
        <v>3</v>
      </c>
      <c r="B80" s="548" t="s">
        <v>65</v>
      </c>
      <c r="C80" s="131">
        <v>612</v>
      </c>
      <c r="D80" s="131">
        <v>2018</v>
      </c>
      <c r="E80" s="136" t="s">
        <v>754</v>
      </c>
      <c r="F80" s="149" t="s">
        <v>89</v>
      </c>
      <c r="G80" s="294" t="s">
        <v>1336</v>
      </c>
      <c r="H80" s="557"/>
      <c r="I80" s="124"/>
      <c r="J80" s="124"/>
      <c r="K80" s="124"/>
      <c r="L80" s="124"/>
      <c r="M80" s="124"/>
      <c r="N80" s="124"/>
      <c r="O80" s="124"/>
      <c r="P80" s="124"/>
      <c r="Q80" s="124"/>
      <c r="R80" s="124"/>
      <c r="S80" s="124"/>
      <c r="T80" s="124"/>
      <c r="U80" s="124"/>
      <c r="V80" s="124"/>
      <c r="W80" s="124"/>
      <c r="X80" s="124"/>
      <c r="Y80" s="124"/>
      <c r="Z80" s="124"/>
    </row>
    <row r="81" spans="1:26" ht="119.25" customHeight="1" x14ac:dyDescent="0.2">
      <c r="A81" s="142">
        <v>3</v>
      </c>
      <c r="B81" s="585" t="s">
        <v>65</v>
      </c>
      <c r="C81" s="296">
        <v>828</v>
      </c>
      <c r="D81" s="296">
        <v>2018</v>
      </c>
      <c r="E81" s="576" t="s">
        <v>534</v>
      </c>
      <c r="F81" s="560" t="s">
        <v>475</v>
      </c>
      <c r="G81" s="580" t="s">
        <v>502</v>
      </c>
      <c r="H81" s="561"/>
      <c r="I81" s="124"/>
      <c r="J81" s="124"/>
      <c r="K81" s="124"/>
      <c r="L81" s="124"/>
      <c r="M81" s="124"/>
      <c r="N81" s="124"/>
      <c r="O81" s="124"/>
      <c r="P81" s="124"/>
      <c r="Q81" s="124"/>
      <c r="R81" s="124"/>
      <c r="S81" s="124"/>
      <c r="T81" s="124"/>
      <c r="U81" s="124"/>
      <c r="V81" s="124"/>
      <c r="W81" s="124"/>
      <c r="X81" s="124"/>
      <c r="Y81" s="124"/>
      <c r="Z81" s="124"/>
    </row>
    <row r="82" spans="1:26" ht="90.75" customHeight="1" x14ac:dyDescent="0.2">
      <c r="A82" s="142">
        <v>3</v>
      </c>
      <c r="B82" s="591" t="s">
        <v>65</v>
      </c>
      <c r="C82" s="577">
        <v>1008</v>
      </c>
      <c r="D82" s="577">
        <v>2018</v>
      </c>
      <c r="E82" s="578" t="s">
        <v>1337</v>
      </c>
      <c r="F82" s="579" t="s">
        <v>89</v>
      </c>
      <c r="G82" s="578" t="s">
        <v>1338</v>
      </c>
      <c r="H82" s="557"/>
      <c r="I82" s="124"/>
      <c r="J82" s="124"/>
      <c r="K82" s="124"/>
      <c r="L82" s="124"/>
      <c r="M82" s="124"/>
      <c r="N82" s="124"/>
      <c r="O82" s="124"/>
      <c r="P82" s="124"/>
      <c r="Q82" s="124"/>
      <c r="R82" s="124"/>
      <c r="S82" s="124"/>
      <c r="T82" s="124"/>
      <c r="U82" s="124"/>
      <c r="V82" s="124"/>
      <c r="W82" s="124"/>
      <c r="X82" s="124"/>
      <c r="Y82" s="124"/>
      <c r="Z82" s="124"/>
    </row>
    <row r="83" spans="1:26" ht="90.75" customHeight="1" x14ac:dyDescent="0.2">
      <c r="A83" s="142">
        <v>3</v>
      </c>
      <c r="B83" s="591" t="s">
        <v>90</v>
      </c>
      <c r="C83" s="577">
        <v>2106</v>
      </c>
      <c r="D83" s="577">
        <v>2019</v>
      </c>
      <c r="E83" s="578" t="s">
        <v>1339</v>
      </c>
      <c r="F83" s="579" t="s">
        <v>1340</v>
      </c>
      <c r="G83" s="578" t="s">
        <v>1341</v>
      </c>
      <c r="H83" s="557"/>
      <c r="I83" s="124"/>
      <c r="J83" s="124"/>
      <c r="K83" s="124"/>
      <c r="L83" s="124"/>
      <c r="M83" s="124"/>
      <c r="N83" s="124"/>
      <c r="O83" s="124"/>
      <c r="P83" s="124"/>
      <c r="Q83" s="124"/>
      <c r="R83" s="124"/>
      <c r="S83" s="124"/>
      <c r="T83" s="124"/>
      <c r="U83" s="124"/>
      <c r="V83" s="124"/>
      <c r="W83" s="124"/>
      <c r="X83" s="124"/>
      <c r="Y83" s="124"/>
      <c r="Z83" s="124"/>
    </row>
    <row r="84" spans="1:26" ht="54" customHeight="1" thickBot="1" x14ac:dyDescent="0.25">
      <c r="A84" s="142"/>
      <c r="B84" s="592" t="s">
        <v>1387</v>
      </c>
      <c r="C84" s="588">
        <v>19</v>
      </c>
      <c r="D84" s="588">
        <v>2021</v>
      </c>
      <c r="E84" s="593" t="s">
        <v>1496</v>
      </c>
      <c r="F84" s="594" t="s">
        <v>95</v>
      </c>
      <c r="G84" s="593" t="s">
        <v>1496</v>
      </c>
      <c r="H84" s="558"/>
      <c r="I84" s="124"/>
      <c r="J84" s="124"/>
      <c r="K84" s="124"/>
      <c r="L84" s="124"/>
      <c r="M84" s="124"/>
      <c r="N84" s="124"/>
      <c r="O84" s="124"/>
      <c r="P84" s="124"/>
      <c r="Q84" s="124"/>
      <c r="R84" s="124"/>
      <c r="S84" s="124"/>
      <c r="T84" s="124"/>
      <c r="U84" s="124"/>
      <c r="V84" s="124"/>
      <c r="W84" s="124"/>
      <c r="X84" s="124"/>
      <c r="Y84" s="124"/>
      <c r="Z84" s="124"/>
    </row>
    <row r="85" spans="1:26" ht="38.25" x14ac:dyDescent="0.2">
      <c r="A85" s="142">
        <v>5</v>
      </c>
      <c r="B85" s="595" t="s">
        <v>824</v>
      </c>
      <c r="C85" s="544">
        <v>4</v>
      </c>
      <c r="D85" s="596">
        <v>2012</v>
      </c>
      <c r="E85" s="581" t="s">
        <v>171</v>
      </c>
      <c r="F85" s="597" t="s">
        <v>95</v>
      </c>
      <c r="G85" s="598" t="s">
        <v>172</v>
      </c>
      <c r="H85" s="556"/>
      <c r="I85" s="124"/>
      <c r="J85" s="124"/>
      <c r="K85" s="124"/>
      <c r="L85" s="124"/>
      <c r="M85" s="124"/>
      <c r="N85" s="124"/>
      <c r="O85" s="124"/>
      <c r="P85" s="124"/>
      <c r="Q85" s="124"/>
      <c r="R85" s="124"/>
      <c r="S85" s="124"/>
      <c r="T85" s="124"/>
      <c r="U85" s="124"/>
      <c r="V85" s="124"/>
      <c r="W85" s="124"/>
      <c r="X85" s="124"/>
      <c r="Y85" s="124"/>
      <c r="Z85" s="124"/>
    </row>
    <row r="86" spans="1:26" ht="93" customHeight="1" x14ac:dyDescent="0.2">
      <c r="A86" s="142"/>
      <c r="B86" s="599" t="s">
        <v>1497</v>
      </c>
      <c r="C86" s="296">
        <v>3</v>
      </c>
      <c r="D86" s="297">
        <v>2021</v>
      </c>
      <c r="E86" s="298" t="s">
        <v>1498</v>
      </c>
      <c r="F86" s="299" t="s">
        <v>95</v>
      </c>
      <c r="G86" s="300" t="s">
        <v>1499</v>
      </c>
      <c r="H86" s="561"/>
      <c r="I86" s="124"/>
      <c r="J86" s="124"/>
      <c r="K86" s="124"/>
      <c r="L86" s="124"/>
      <c r="M86" s="124"/>
      <c r="N86" s="124"/>
      <c r="O86" s="124"/>
      <c r="P86" s="124"/>
      <c r="Q86" s="124"/>
      <c r="R86" s="124"/>
      <c r="S86" s="124"/>
      <c r="T86" s="124"/>
      <c r="U86" s="124"/>
      <c r="V86" s="124"/>
      <c r="W86" s="124"/>
      <c r="X86" s="124"/>
      <c r="Y86" s="124"/>
      <c r="Z86" s="124"/>
    </row>
    <row r="87" spans="1:26" ht="77.25" thickBot="1" x14ac:dyDescent="0.25">
      <c r="A87" s="142"/>
      <c r="B87" s="600" t="s">
        <v>1425</v>
      </c>
      <c r="C87" s="552">
        <v>3</v>
      </c>
      <c r="D87" s="601">
        <v>2021</v>
      </c>
      <c r="E87" s="602" t="s">
        <v>1426</v>
      </c>
      <c r="F87" s="603" t="s">
        <v>95</v>
      </c>
      <c r="G87" s="553"/>
      <c r="H87" s="558"/>
      <c r="I87" s="124"/>
      <c r="J87" s="124"/>
      <c r="K87" s="124"/>
      <c r="L87" s="124"/>
      <c r="M87" s="124"/>
      <c r="N87" s="124"/>
      <c r="O87" s="124"/>
      <c r="P87" s="124"/>
      <c r="Q87" s="124"/>
      <c r="R87" s="124"/>
      <c r="S87" s="124"/>
      <c r="T87" s="124"/>
      <c r="U87" s="124"/>
      <c r="V87" s="124"/>
      <c r="W87" s="124"/>
      <c r="X87" s="124"/>
      <c r="Y87" s="124"/>
      <c r="Z87" s="124"/>
    </row>
    <row r="88" spans="1:26" ht="63.75" x14ac:dyDescent="0.2">
      <c r="A88" s="142">
        <v>6</v>
      </c>
      <c r="B88" s="543" t="s">
        <v>224</v>
      </c>
      <c r="C88" s="544">
        <v>158</v>
      </c>
      <c r="D88" s="596">
        <v>2011</v>
      </c>
      <c r="E88" s="581" t="s">
        <v>173</v>
      </c>
      <c r="F88" s="546" t="s">
        <v>95</v>
      </c>
      <c r="G88" s="547" t="s">
        <v>466</v>
      </c>
      <c r="H88" s="556"/>
      <c r="I88" s="124"/>
      <c r="J88" s="124"/>
      <c r="K88" s="124"/>
      <c r="L88" s="124"/>
      <c r="M88" s="124"/>
      <c r="N88" s="124"/>
      <c r="O88" s="124"/>
      <c r="P88" s="124"/>
      <c r="Q88" s="124"/>
      <c r="R88" s="124"/>
      <c r="S88" s="124"/>
      <c r="T88" s="124"/>
      <c r="U88" s="124"/>
      <c r="V88" s="124"/>
      <c r="W88" s="124"/>
      <c r="X88" s="124"/>
      <c r="Y88" s="124"/>
      <c r="Z88" s="124"/>
    </row>
    <row r="89" spans="1:26" ht="76.5" x14ac:dyDescent="0.2">
      <c r="A89" s="142">
        <v>6</v>
      </c>
      <c r="B89" s="548" t="s">
        <v>224</v>
      </c>
      <c r="C89" s="131">
        <v>60</v>
      </c>
      <c r="D89" s="134">
        <v>2018</v>
      </c>
      <c r="E89" s="136" t="s">
        <v>467</v>
      </c>
      <c r="F89" s="137" t="s">
        <v>95</v>
      </c>
      <c r="G89" s="294" t="s">
        <v>468</v>
      </c>
      <c r="H89" s="557"/>
      <c r="I89" s="124"/>
      <c r="J89" s="124"/>
      <c r="K89" s="124"/>
      <c r="L89" s="124"/>
      <c r="M89" s="124"/>
      <c r="N89" s="124"/>
      <c r="O89" s="124"/>
      <c r="P89" s="124"/>
      <c r="Q89" s="124"/>
      <c r="R89" s="124"/>
      <c r="S89" s="124"/>
      <c r="T89" s="124"/>
      <c r="U89" s="124"/>
      <c r="V89" s="124"/>
      <c r="W89" s="124"/>
      <c r="X89" s="124"/>
      <c r="Y89" s="124"/>
      <c r="Z89" s="124"/>
    </row>
    <row r="90" spans="1:26" ht="77.25" thickBot="1" x14ac:dyDescent="0.25">
      <c r="A90" s="142">
        <v>6</v>
      </c>
      <c r="B90" s="600" t="s">
        <v>224</v>
      </c>
      <c r="C90" s="552">
        <v>79</v>
      </c>
      <c r="D90" s="601">
        <v>2018</v>
      </c>
      <c r="E90" s="602" t="s">
        <v>469</v>
      </c>
      <c r="F90" s="604" t="s">
        <v>95</v>
      </c>
      <c r="G90" s="553" t="s">
        <v>470</v>
      </c>
      <c r="H90" s="558"/>
      <c r="I90" s="124"/>
      <c r="J90" s="124"/>
      <c r="K90" s="124"/>
      <c r="L90" s="124"/>
      <c r="M90" s="124"/>
      <c r="N90" s="124"/>
      <c r="O90" s="124"/>
      <c r="P90" s="124"/>
      <c r="Q90" s="124"/>
      <c r="R90" s="124"/>
      <c r="S90" s="124"/>
      <c r="T90" s="124"/>
      <c r="U90" s="124"/>
      <c r="V90" s="124"/>
      <c r="W90" s="124"/>
      <c r="X90" s="124"/>
      <c r="Y90" s="124"/>
      <c r="Z90" s="124"/>
    </row>
    <row r="91" spans="1:26" ht="38.25" x14ac:dyDescent="0.2">
      <c r="A91" s="142">
        <v>7</v>
      </c>
      <c r="B91" s="605" t="s">
        <v>873</v>
      </c>
      <c r="C91" s="544">
        <v>2</v>
      </c>
      <c r="D91" s="596">
        <v>1997</v>
      </c>
      <c r="E91" s="545" t="s">
        <v>1346</v>
      </c>
      <c r="F91" s="606" t="s">
        <v>1088</v>
      </c>
      <c r="G91" s="547"/>
      <c r="H91" s="556"/>
      <c r="I91" s="124"/>
      <c r="J91" s="124"/>
      <c r="K91" s="124"/>
      <c r="L91" s="124"/>
      <c r="M91" s="124"/>
      <c r="N91" s="124"/>
      <c r="O91" s="124"/>
      <c r="P91" s="124"/>
      <c r="Q91" s="124"/>
      <c r="R91" s="124"/>
      <c r="S91" s="124"/>
      <c r="T91" s="124"/>
      <c r="U91" s="124"/>
      <c r="V91" s="124"/>
      <c r="W91" s="124"/>
      <c r="X91" s="124"/>
      <c r="Y91" s="124"/>
      <c r="Z91" s="124"/>
    </row>
    <row r="92" spans="1:26" ht="63.75" x14ac:dyDescent="0.2">
      <c r="A92" s="142">
        <v>7</v>
      </c>
      <c r="B92" s="582" t="s">
        <v>873</v>
      </c>
      <c r="C92" s="131">
        <v>5</v>
      </c>
      <c r="D92" s="134">
        <v>2012</v>
      </c>
      <c r="E92" s="136" t="s">
        <v>463</v>
      </c>
      <c r="F92" s="156" t="s">
        <v>95</v>
      </c>
      <c r="G92" s="295"/>
      <c r="H92" s="557"/>
      <c r="I92" s="124"/>
      <c r="J92" s="124"/>
      <c r="K92" s="124"/>
      <c r="L92" s="124"/>
      <c r="M92" s="124"/>
      <c r="N92" s="124"/>
      <c r="O92" s="124"/>
      <c r="P92" s="124"/>
      <c r="Q92" s="124"/>
      <c r="R92" s="124"/>
      <c r="S92" s="124"/>
      <c r="T92" s="124"/>
      <c r="U92" s="124"/>
      <c r="V92" s="124"/>
      <c r="W92" s="124"/>
      <c r="X92" s="124"/>
      <c r="Y92" s="124"/>
      <c r="Z92" s="124"/>
    </row>
    <row r="93" spans="1:26" ht="38.25" x14ac:dyDescent="0.2">
      <c r="A93" s="142">
        <v>7</v>
      </c>
      <c r="B93" s="551" t="s">
        <v>873</v>
      </c>
      <c r="C93" s="131">
        <v>2</v>
      </c>
      <c r="D93" s="134">
        <v>2012</v>
      </c>
      <c r="E93" s="132" t="s">
        <v>1347</v>
      </c>
      <c r="F93" s="150" t="s">
        <v>1088</v>
      </c>
      <c r="G93" s="294" t="s">
        <v>1348</v>
      </c>
      <c r="H93" s="557"/>
      <c r="I93" s="124"/>
      <c r="J93" s="124"/>
      <c r="K93" s="124"/>
      <c r="L93" s="124"/>
      <c r="M93" s="124"/>
      <c r="N93" s="124"/>
      <c r="O93" s="124"/>
      <c r="P93" s="124"/>
      <c r="Q93" s="124"/>
      <c r="R93" s="124"/>
      <c r="S93" s="124"/>
      <c r="T93" s="124"/>
      <c r="U93" s="124"/>
      <c r="V93" s="124"/>
      <c r="W93" s="124"/>
      <c r="X93" s="124"/>
      <c r="Y93" s="124"/>
      <c r="Z93" s="124"/>
    </row>
    <row r="94" spans="1:26" ht="51" x14ac:dyDescent="0.2">
      <c r="A94" s="142"/>
      <c r="B94" s="551" t="s">
        <v>873</v>
      </c>
      <c r="C94" s="131">
        <v>1</v>
      </c>
      <c r="D94" s="134">
        <v>2020</v>
      </c>
      <c r="E94" s="132" t="s">
        <v>1369</v>
      </c>
      <c r="F94" s="150" t="s">
        <v>95</v>
      </c>
      <c r="G94" s="294"/>
      <c r="H94" s="557" t="s">
        <v>1725</v>
      </c>
      <c r="I94" s="124"/>
      <c r="J94" s="124"/>
      <c r="K94" s="124"/>
      <c r="L94" s="124"/>
      <c r="M94" s="124"/>
      <c r="N94" s="124"/>
      <c r="O94" s="124"/>
      <c r="P94" s="124"/>
      <c r="Q94" s="124"/>
      <c r="R94" s="124"/>
      <c r="S94" s="124"/>
      <c r="T94" s="124"/>
      <c r="U94" s="124"/>
      <c r="V94" s="124"/>
      <c r="W94" s="124"/>
      <c r="X94" s="124"/>
      <c r="Y94" s="124"/>
      <c r="Z94" s="124"/>
    </row>
    <row r="95" spans="1:26" ht="89.25" x14ac:dyDescent="0.2">
      <c r="A95" s="142"/>
      <c r="B95" s="551" t="s">
        <v>825</v>
      </c>
      <c r="C95" s="131">
        <v>47</v>
      </c>
      <c r="D95" s="134">
        <v>2020</v>
      </c>
      <c r="E95" s="132" t="s">
        <v>1818</v>
      </c>
      <c r="F95" s="150" t="s">
        <v>95</v>
      </c>
      <c r="H95" s="557"/>
      <c r="I95" s="124"/>
      <c r="J95" s="124"/>
      <c r="K95" s="124"/>
      <c r="L95" s="124"/>
      <c r="M95" s="124"/>
      <c r="N95" s="124"/>
      <c r="O95" s="124"/>
      <c r="P95" s="124"/>
      <c r="Q95" s="124"/>
      <c r="R95" s="124"/>
      <c r="S95" s="124"/>
      <c r="T95" s="124"/>
      <c r="U95" s="124"/>
      <c r="V95" s="124"/>
      <c r="W95" s="124"/>
      <c r="X95" s="124"/>
      <c r="Y95" s="124"/>
      <c r="Z95" s="124"/>
    </row>
    <row r="96" spans="1:26" ht="114.75" x14ac:dyDescent="0.2">
      <c r="A96" s="142">
        <v>7</v>
      </c>
      <c r="B96" s="582" t="s">
        <v>873</v>
      </c>
      <c r="C96" s="131">
        <v>1</v>
      </c>
      <c r="D96" s="134">
        <v>2015</v>
      </c>
      <c r="E96" s="136" t="s">
        <v>464</v>
      </c>
      <c r="F96" s="157" t="s">
        <v>95</v>
      </c>
      <c r="G96" s="295" t="s">
        <v>465</v>
      </c>
      <c r="H96" s="557"/>
      <c r="I96" s="124"/>
      <c r="J96" s="124"/>
      <c r="K96" s="124"/>
      <c r="L96" s="124"/>
      <c r="M96" s="124"/>
      <c r="N96" s="124"/>
      <c r="O96" s="124"/>
      <c r="P96" s="124"/>
      <c r="Q96" s="124"/>
      <c r="R96" s="124"/>
      <c r="S96" s="124"/>
      <c r="T96" s="124"/>
      <c r="U96" s="124"/>
      <c r="V96" s="124"/>
      <c r="W96" s="124"/>
      <c r="X96" s="124"/>
      <c r="Y96" s="124"/>
      <c r="Z96" s="124"/>
    </row>
    <row r="97" spans="1:26" ht="25.5" x14ac:dyDescent="0.2">
      <c r="A97" s="142">
        <v>7</v>
      </c>
      <c r="B97" s="582" t="s">
        <v>873</v>
      </c>
      <c r="C97" s="131">
        <v>3</v>
      </c>
      <c r="D97" s="134">
        <v>2015</v>
      </c>
      <c r="E97" s="136" t="s">
        <v>277</v>
      </c>
      <c r="F97" s="156" t="s">
        <v>95</v>
      </c>
      <c r="G97" s="295" t="s">
        <v>278</v>
      </c>
      <c r="H97" s="557"/>
      <c r="I97" s="124"/>
      <c r="J97" s="124"/>
      <c r="K97" s="124"/>
      <c r="L97" s="124"/>
      <c r="M97" s="124"/>
      <c r="N97" s="124"/>
      <c r="O97" s="124"/>
      <c r="P97" s="124"/>
      <c r="Q97" s="124"/>
      <c r="R97" s="124"/>
      <c r="S97" s="124"/>
      <c r="T97" s="124"/>
      <c r="U97" s="124"/>
      <c r="V97" s="124"/>
      <c r="W97" s="124"/>
      <c r="X97" s="124"/>
      <c r="Y97" s="124"/>
      <c r="Z97" s="124"/>
    </row>
    <row r="98" spans="1:26" ht="39" thickBot="1" x14ac:dyDescent="0.25">
      <c r="A98" s="142">
        <v>8</v>
      </c>
      <c r="B98" s="607" t="s">
        <v>471</v>
      </c>
      <c r="C98" s="608" t="s">
        <v>472</v>
      </c>
      <c r="D98" s="601">
        <v>2001</v>
      </c>
      <c r="E98" s="602" t="s">
        <v>473</v>
      </c>
      <c r="F98" s="604" t="s">
        <v>95</v>
      </c>
      <c r="G98" s="553" t="s">
        <v>474</v>
      </c>
      <c r="H98" s="558"/>
      <c r="I98" s="124"/>
      <c r="J98" s="124"/>
      <c r="K98" s="124"/>
      <c r="L98" s="124"/>
      <c r="M98" s="124"/>
      <c r="N98" s="124"/>
      <c r="O98" s="124"/>
      <c r="P98" s="124"/>
      <c r="Q98" s="124"/>
      <c r="R98" s="124"/>
      <c r="S98" s="124"/>
      <c r="T98" s="124"/>
      <c r="U98" s="124"/>
      <c r="V98" s="124"/>
      <c r="W98" s="124"/>
      <c r="X98" s="124"/>
      <c r="Y98" s="124"/>
      <c r="Z98" s="124"/>
    </row>
    <row r="99" spans="1:26" ht="14.25" customHeight="1" x14ac:dyDescent="0.2">
      <c r="A99" s="142"/>
      <c r="B99" s="138"/>
      <c r="C99" s="139"/>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spans="1:26" ht="14.25" customHeight="1" x14ac:dyDescent="0.2">
      <c r="A100" s="142"/>
      <c r="B100" s="138"/>
      <c r="C100" s="139"/>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spans="1:26" ht="14.25" customHeight="1" x14ac:dyDescent="0.2">
      <c r="A101" s="142"/>
      <c r="B101" s="138"/>
      <c r="C101" s="139"/>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spans="1:26" ht="14.25" customHeight="1" x14ac:dyDescent="0.2">
      <c r="A102" s="142"/>
      <c r="B102" s="138"/>
      <c r="C102" s="139"/>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spans="1:26" ht="14.25" customHeight="1" x14ac:dyDescent="0.2">
      <c r="A103" s="142"/>
      <c r="B103" s="138"/>
      <c r="C103" s="139"/>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spans="1:26" ht="14.25" customHeight="1" x14ac:dyDescent="0.2">
      <c r="A104" s="142"/>
      <c r="B104" s="138"/>
      <c r="C104" s="139"/>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spans="1:26" ht="14.25" customHeight="1" x14ac:dyDescent="0.2">
      <c r="A105" s="142"/>
      <c r="B105" s="138"/>
      <c r="C105" s="139"/>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spans="1:26" ht="14.25" customHeight="1" x14ac:dyDescent="0.2">
      <c r="A106" s="142"/>
      <c r="B106" s="138"/>
      <c r="C106" s="139"/>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spans="1:26" ht="14.25" customHeight="1" x14ac:dyDescent="0.2">
      <c r="A107" s="142"/>
      <c r="B107" s="138"/>
      <c r="C107" s="139"/>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spans="1:26" ht="14.25" customHeight="1" x14ac:dyDescent="0.2">
      <c r="A108" s="142"/>
      <c r="B108" s="138"/>
      <c r="C108" s="139"/>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spans="1:26" ht="14.25" customHeight="1" x14ac:dyDescent="0.2">
      <c r="A109" s="142"/>
      <c r="B109" s="138"/>
      <c r="C109" s="139"/>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spans="1:26" ht="14.25" customHeight="1" x14ac:dyDescent="0.2">
      <c r="A110" s="142"/>
      <c r="B110" s="138"/>
      <c r="C110" s="139"/>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spans="1:26" ht="14.25" customHeight="1" x14ac:dyDescent="0.2">
      <c r="A111" s="142"/>
      <c r="B111" s="138"/>
      <c r="C111" s="139"/>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spans="1:26" ht="14.25" customHeight="1" x14ac:dyDescent="0.2">
      <c r="A112" s="142"/>
      <c r="B112" s="138"/>
      <c r="C112" s="139"/>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spans="1:26" ht="14.25" customHeight="1" x14ac:dyDescent="0.2">
      <c r="A113" s="142"/>
      <c r="B113" s="138"/>
      <c r="C113" s="139"/>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spans="1:26" ht="14.25" customHeight="1" x14ac:dyDescent="0.2">
      <c r="A114" s="142"/>
      <c r="B114" s="138"/>
      <c r="C114" s="139"/>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spans="1:26" ht="14.25" customHeight="1" x14ac:dyDescent="0.2">
      <c r="A115" s="142"/>
      <c r="B115" s="138"/>
      <c r="C115" s="139"/>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spans="1:26" ht="14.25" customHeight="1" x14ac:dyDescent="0.2">
      <c r="A116" s="142"/>
      <c r="B116" s="138"/>
      <c r="C116" s="139"/>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spans="1:26" ht="14.25" customHeight="1" x14ac:dyDescent="0.2">
      <c r="A117" s="142"/>
      <c r="B117" s="138"/>
      <c r="C117" s="139"/>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spans="1:26" ht="14.25" customHeight="1" x14ac:dyDescent="0.2">
      <c r="A118" s="142"/>
      <c r="B118" s="138"/>
      <c r="C118" s="139"/>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spans="1:26" ht="14.25" customHeight="1" x14ac:dyDescent="0.2">
      <c r="A119" s="142"/>
      <c r="B119" s="138"/>
      <c r="C119" s="139"/>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spans="1:26" ht="14.25" customHeight="1" x14ac:dyDescent="0.2">
      <c r="A120" s="142"/>
      <c r="B120" s="138"/>
      <c r="C120" s="139"/>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spans="1:26" ht="14.25" customHeight="1" x14ac:dyDescent="0.2">
      <c r="A121" s="142"/>
      <c r="B121" s="138"/>
      <c r="C121" s="139"/>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spans="1:26" ht="14.25" customHeight="1" x14ac:dyDescent="0.2">
      <c r="A122" s="142"/>
      <c r="B122" s="138"/>
      <c r="C122" s="139"/>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spans="1:26" ht="14.25" customHeight="1" x14ac:dyDescent="0.2">
      <c r="A123" s="142"/>
      <c r="B123" s="138"/>
      <c r="C123" s="139"/>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spans="1:26" ht="14.25" customHeight="1" x14ac:dyDescent="0.2">
      <c r="A124" s="142"/>
      <c r="B124" s="138"/>
      <c r="C124" s="139"/>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spans="1:26" ht="14.25" customHeight="1" x14ac:dyDescent="0.2">
      <c r="A125" s="142"/>
      <c r="B125" s="138"/>
      <c r="C125" s="139"/>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spans="1:26" ht="14.25" customHeight="1" x14ac:dyDescent="0.2">
      <c r="A126" s="142"/>
      <c r="B126" s="138"/>
      <c r="C126" s="139"/>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spans="1:26" ht="14.25" customHeight="1" x14ac:dyDescent="0.2">
      <c r="A127" s="142"/>
      <c r="B127" s="138"/>
      <c r="C127" s="139"/>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spans="1:26" ht="14.25" customHeight="1" x14ac:dyDescent="0.2">
      <c r="A128" s="142"/>
      <c r="B128" s="138"/>
      <c r="C128" s="139"/>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spans="1:26" ht="14.25" customHeight="1" x14ac:dyDescent="0.2">
      <c r="A129" s="142"/>
      <c r="B129" s="138"/>
      <c r="C129" s="139"/>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spans="1:26" ht="14.25" customHeight="1" x14ac:dyDescent="0.2">
      <c r="A130" s="142"/>
      <c r="B130" s="138"/>
      <c r="C130" s="139"/>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spans="1:26" ht="14.25" customHeight="1" x14ac:dyDescent="0.2">
      <c r="A131" s="142"/>
      <c r="B131" s="138"/>
      <c r="C131" s="139"/>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spans="1:26" ht="14.25" customHeight="1" x14ac:dyDescent="0.2">
      <c r="A132" s="142"/>
      <c r="B132" s="138"/>
      <c r="C132" s="139"/>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spans="1:26" ht="14.25" customHeight="1" x14ac:dyDescent="0.2">
      <c r="A133" s="142"/>
      <c r="B133" s="138"/>
      <c r="C133" s="139"/>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spans="1:26" ht="14.25" customHeight="1" x14ac:dyDescent="0.2">
      <c r="A134" s="142"/>
      <c r="B134" s="138"/>
      <c r="C134" s="139"/>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spans="1:26" ht="14.25" customHeight="1" x14ac:dyDescent="0.2">
      <c r="A135" s="142"/>
      <c r="B135" s="138"/>
      <c r="C135" s="139"/>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spans="1:26" ht="14.25" customHeight="1" x14ac:dyDescent="0.2">
      <c r="A136" s="142"/>
      <c r="B136" s="138"/>
      <c r="C136" s="139"/>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spans="1:26" ht="14.25" customHeight="1" x14ac:dyDescent="0.2">
      <c r="A137" s="142"/>
      <c r="B137" s="138"/>
      <c r="C137" s="139"/>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spans="1:26" ht="14.25" customHeight="1" x14ac:dyDescent="0.2">
      <c r="A138" s="142"/>
      <c r="B138" s="138"/>
      <c r="C138" s="139"/>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spans="1:26" ht="14.25" customHeight="1" x14ac:dyDescent="0.2">
      <c r="A139" s="142"/>
      <c r="B139" s="138"/>
      <c r="C139" s="139"/>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spans="1:26" ht="14.25" customHeight="1" x14ac:dyDescent="0.2">
      <c r="A140" s="142"/>
      <c r="B140" s="138"/>
      <c r="C140" s="139"/>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spans="1:26" ht="14.25" customHeight="1" x14ac:dyDescent="0.2">
      <c r="A141" s="142"/>
      <c r="B141" s="138"/>
      <c r="C141" s="139"/>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spans="1:26" ht="14.25" customHeight="1" x14ac:dyDescent="0.2">
      <c r="A142" s="142"/>
      <c r="B142" s="138"/>
      <c r="C142" s="139"/>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spans="1:26" ht="14.25" customHeight="1" x14ac:dyDescent="0.2">
      <c r="A143" s="142"/>
      <c r="B143" s="138"/>
      <c r="C143" s="139"/>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spans="1:26" ht="14.25" customHeight="1" x14ac:dyDescent="0.2">
      <c r="A144" s="142"/>
      <c r="B144" s="138"/>
      <c r="C144" s="139"/>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spans="1:26" ht="14.25" customHeight="1" x14ac:dyDescent="0.2">
      <c r="A145" s="142"/>
      <c r="B145" s="138"/>
      <c r="C145" s="139"/>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spans="1:26" ht="14.25" customHeight="1" x14ac:dyDescent="0.2">
      <c r="A146" s="142"/>
      <c r="B146" s="138"/>
      <c r="C146" s="139"/>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spans="1:26" ht="14.25" customHeight="1" x14ac:dyDescent="0.2">
      <c r="A147" s="142"/>
      <c r="B147" s="138"/>
      <c r="C147" s="139"/>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spans="1:26" ht="14.25" customHeight="1" x14ac:dyDescent="0.2">
      <c r="A148" s="142"/>
      <c r="B148" s="138"/>
      <c r="C148" s="139"/>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spans="1:26" ht="14.25" customHeight="1" x14ac:dyDescent="0.2">
      <c r="A149" s="142"/>
      <c r="B149" s="138"/>
      <c r="C149" s="139"/>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spans="1:26" ht="14.25" customHeight="1" x14ac:dyDescent="0.2">
      <c r="A150" s="142"/>
      <c r="B150" s="138"/>
      <c r="C150" s="139"/>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spans="1:26" ht="14.25" customHeight="1" x14ac:dyDescent="0.2">
      <c r="A151" s="142"/>
      <c r="B151" s="138"/>
      <c r="C151" s="139"/>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spans="1:26" ht="14.25" customHeight="1" x14ac:dyDescent="0.2">
      <c r="A152" s="142"/>
      <c r="B152" s="138"/>
      <c r="C152" s="139"/>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spans="1:26" ht="14.25" customHeight="1" x14ac:dyDescent="0.2">
      <c r="A153" s="142"/>
      <c r="B153" s="138"/>
      <c r="C153" s="139"/>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spans="1:26" ht="14.25" customHeight="1" x14ac:dyDescent="0.2">
      <c r="A154" s="142"/>
      <c r="B154" s="138"/>
      <c r="C154" s="139"/>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spans="1:26" ht="14.25" customHeight="1" x14ac:dyDescent="0.2">
      <c r="A155" s="142"/>
      <c r="B155" s="138"/>
      <c r="C155" s="139"/>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spans="1:26" ht="14.25" customHeight="1" x14ac:dyDescent="0.2">
      <c r="A156" s="142"/>
      <c r="B156" s="138"/>
      <c r="C156" s="139"/>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spans="1:26" ht="14.25" customHeight="1" x14ac:dyDescent="0.2">
      <c r="A157" s="142"/>
      <c r="B157" s="138"/>
      <c r="C157" s="139"/>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spans="1:26" ht="14.25" customHeight="1" x14ac:dyDescent="0.2">
      <c r="A158" s="142"/>
      <c r="B158" s="138"/>
      <c r="C158" s="139"/>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spans="1:26" ht="14.25" customHeight="1" x14ac:dyDescent="0.2">
      <c r="A159" s="142"/>
      <c r="B159" s="138"/>
      <c r="C159" s="139"/>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spans="1:26" ht="14.25" customHeight="1" x14ac:dyDescent="0.2">
      <c r="A160" s="142"/>
      <c r="B160" s="138"/>
      <c r="C160" s="139"/>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spans="1:26" ht="14.25" customHeight="1" x14ac:dyDescent="0.2">
      <c r="A161" s="142"/>
      <c r="B161" s="138"/>
      <c r="C161" s="139"/>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spans="1:26" ht="14.25" customHeight="1" x14ac:dyDescent="0.2">
      <c r="A162" s="142"/>
      <c r="B162" s="138"/>
      <c r="C162" s="139"/>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ht="14.25" customHeight="1" x14ac:dyDescent="0.2">
      <c r="A163" s="142"/>
      <c r="B163" s="138"/>
      <c r="C163" s="139"/>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spans="1:26" ht="14.25" customHeight="1" x14ac:dyDescent="0.2">
      <c r="A164" s="142"/>
      <c r="B164" s="138"/>
      <c r="C164" s="139"/>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spans="1:26" ht="14.25" customHeight="1" x14ac:dyDescent="0.2">
      <c r="A165" s="142"/>
      <c r="B165" s="138"/>
      <c r="C165" s="139"/>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spans="1:26" ht="14.25" customHeight="1" x14ac:dyDescent="0.2">
      <c r="A166" s="142"/>
      <c r="B166" s="138"/>
      <c r="C166" s="139"/>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spans="1:26" ht="14.25" customHeight="1" x14ac:dyDescent="0.2">
      <c r="A167" s="142"/>
      <c r="B167" s="138"/>
      <c r="C167" s="139"/>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spans="1:26" ht="14.25" customHeight="1" x14ac:dyDescent="0.2">
      <c r="A168" s="142"/>
      <c r="B168" s="138"/>
      <c r="C168" s="139"/>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spans="1:26" ht="14.25" customHeight="1" x14ac:dyDescent="0.2">
      <c r="A169" s="142"/>
      <c r="B169" s="138"/>
      <c r="C169" s="139"/>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spans="1:26" ht="14.25" customHeight="1" x14ac:dyDescent="0.2">
      <c r="A170" s="142"/>
      <c r="B170" s="138"/>
      <c r="C170" s="139"/>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spans="1:26" ht="14.25" customHeight="1" x14ac:dyDescent="0.2">
      <c r="A171" s="142"/>
      <c r="B171" s="138"/>
      <c r="C171" s="139"/>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spans="1:26" ht="14.25" customHeight="1" x14ac:dyDescent="0.2">
      <c r="A172" s="142"/>
      <c r="B172" s="138"/>
      <c r="C172" s="139"/>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spans="1:26" ht="14.25" customHeight="1" x14ac:dyDescent="0.2">
      <c r="A173" s="142"/>
      <c r="B173" s="138"/>
      <c r="C173" s="139"/>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spans="1:26" ht="14.25" customHeight="1" x14ac:dyDescent="0.2">
      <c r="A174" s="142"/>
      <c r="B174" s="138"/>
      <c r="C174" s="139"/>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spans="1:26" ht="14.25" customHeight="1" x14ac:dyDescent="0.2">
      <c r="A175" s="142"/>
      <c r="B175" s="138"/>
      <c r="C175" s="139"/>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spans="1:26" ht="14.25" customHeight="1" x14ac:dyDescent="0.2">
      <c r="A176" s="142"/>
      <c r="B176" s="138"/>
      <c r="C176" s="139"/>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spans="1:26" ht="14.25" customHeight="1" x14ac:dyDescent="0.2">
      <c r="A177" s="142"/>
      <c r="B177" s="138"/>
      <c r="C177" s="139"/>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spans="1:26" ht="14.25" customHeight="1" x14ac:dyDescent="0.2">
      <c r="A178" s="142"/>
      <c r="B178" s="138"/>
      <c r="C178" s="139"/>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spans="1:26" ht="14.25" customHeight="1" x14ac:dyDescent="0.2">
      <c r="A179" s="142"/>
      <c r="B179" s="138"/>
      <c r="C179" s="139"/>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spans="1:26" ht="14.25" customHeight="1" x14ac:dyDescent="0.2">
      <c r="A180" s="142"/>
      <c r="B180" s="138"/>
      <c r="C180" s="139"/>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spans="1:26" ht="14.25" customHeight="1" x14ac:dyDescent="0.2">
      <c r="A181" s="142"/>
      <c r="B181" s="138"/>
      <c r="C181" s="139"/>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spans="1:26" ht="14.25" customHeight="1" x14ac:dyDescent="0.2">
      <c r="A182" s="142"/>
      <c r="B182" s="138"/>
      <c r="C182" s="139"/>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spans="1:26" ht="14.25" customHeight="1" x14ac:dyDescent="0.2">
      <c r="A183" s="142"/>
      <c r="B183" s="138"/>
      <c r="C183" s="139"/>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spans="1:26" ht="14.25" customHeight="1" x14ac:dyDescent="0.2">
      <c r="A184" s="142"/>
      <c r="B184" s="138"/>
      <c r="C184" s="139"/>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spans="1:26" ht="14.25" customHeight="1" x14ac:dyDescent="0.2">
      <c r="A185" s="142"/>
      <c r="B185" s="138"/>
      <c r="C185" s="139"/>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spans="1:26" ht="14.25" customHeight="1" x14ac:dyDescent="0.2">
      <c r="A186" s="142"/>
      <c r="B186" s="138"/>
      <c r="C186" s="139"/>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spans="1:26" ht="14.25" customHeight="1" x14ac:dyDescent="0.2">
      <c r="A187" s="142"/>
      <c r="B187" s="138"/>
      <c r="C187" s="139"/>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spans="1:26" ht="14.25" customHeight="1" x14ac:dyDescent="0.2">
      <c r="A188" s="142"/>
      <c r="B188" s="138"/>
      <c r="C188" s="139"/>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spans="1:26" ht="14.25" customHeight="1" x14ac:dyDescent="0.2">
      <c r="A189" s="142"/>
      <c r="B189" s="138"/>
      <c r="C189" s="139"/>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spans="1:26" ht="14.25" customHeight="1" x14ac:dyDescent="0.2">
      <c r="A190" s="142"/>
      <c r="B190" s="138"/>
      <c r="C190" s="139"/>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spans="1:26" ht="14.25" customHeight="1" x14ac:dyDescent="0.2">
      <c r="A191" s="142"/>
      <c r="B191" s="138"/>
      <c r="C191" s="139"/>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spans="1:26" ht="14.25" customHeight="1" x14ac:dyDescent="0.2">
      <c r="A192" s="142"/>
      <c r="B192" s="138"/>
      <c r="C192" s="139"/>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spans="1:26" ht="14.25" customHeight="1" x14ac:dyDescent="0.2">
      <c r="A193" s="142"/>
      <c r="B193" s="138"/>
      <c r="C193" s="139"/>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spans="1:26" ht="14.25" customHeight="1" x14ac:dyDescent="0.2">
      <c r="A194" s="142"/>
      <c r="B194" s="138"/>
      <c r="C194" s="139"/>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spans="1:26" ht="14.25" customHeight="1" x14ac:dyDescent="0.2">
      <c r="A195" s="142"/>
      <c r="B195" s="138"/>
      <c r="C195" s="139"/>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spans="1:26" ht="14.25" customHeight="1" x14ac:dyDescent="0.2">
      <c r="A196" s="142"/>
      <c r="B196" s="138"/>
      <c r="C196" s="139"/>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spans="1:26" ht="14.25" customHeight="1" x14ac:dyDescent="0.2">
      <c r="A197" s="142"/>
      <c r="B197" s="138"/>
      <c r="C197" s="139"/>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spans="1:26" ht="14.25" customHeight="1" x14ac:dyDescent="0.2">
      <c r="A198" s="142"/>
      <c r="B198" s="138"/>
      <c r="C198" s="139"/>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spans="1:26" ht="14.25" customHeight="1" x14ac:dyDescent="0.2">
      <c r="A199" s="142"/>
      <c r="B199" s="138"/>
      <c r="C199" s="139"/>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spans="1:26" ht="14.25" customHeight="1" x14ac:dyDescent="0.2">
      <c r="A200" s="142"/>
      <c r="B200" s="138"/>
      <c r="C200" s="139"/>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spans="1:26" ht="14.25" customHeight="1" x14ac:dyDescent="0.2">
      <c r="A201" s="142"/>
      <c r="B201" s="138"/>
      <c r="C201" s="139"/>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spans="1:26" ht="14.25" customHeight="1" x14ac:dyDescent="0.2">
      <c r="A202" s="142"/>
      <c r="B202" s="138"/>
      <c r="C202" s="139"/>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spans="1:26" ht="14.25" customHeight="1" x14ac:dyDescent="0.2">
      <c r="A203" s="142"/>
      <c r="B203" s="138"/>
      <c r="C203" s="139"/>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spans="1:26" ht="14.25" customHeight="1" x14ac:dyDescent="0.2">
      <c r="A204" s="142"/>
      <c r="B204" s="138"/>
      <c r="C204" s="139"/>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spans="1:26" ht="14.25" customHeight="1" x14ac:dyDescent="0.2">
      <c r="A205" s="142"/>
      <c r="B205" s="138"/>
      <c r="C205" s="139"/>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spans="1:26" ht="14.25" customHeight="1" x14ac:dyDescent="0.2">
      <c r="A206" s="142"/>
      <c r="B206" s="138"/>
      <c r="C206" s="139"/>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spans="1:26" ht="14.25" customHeight="1" x14ac:dyDescent="0.2">
      <c r="A207" s="142"/>
      <c r="B207" s="138"/>
      <c r="C207" s="139"/>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spans="1:26" ht="14.25" customHeight="1" x14ac:dyDescent="0.2">
      <c r="A208" s="142"/>
      <c r="B208" s="138"/>
      <c r="C208" s="139"/>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spans="1:26" ht="14.25" customHeight="1" x14ac:dyDescent="0.2">
      <c r="A209" s="142"/>
      <c r="B209" s="138"/>
      <c r="C209" s="139"/>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spans="1:26" ht="14.25" customHeight="1" x14ac:dyDescent="0.2">
      <c r="A210" s="142"/>
      <c r="B210" s="138"/>
      <c r="C210" s="139"/>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spans="1:26" ht="14.25" customHeight="1" x14ac:dyDescent="0.2">
      <c r="A211" s="142"/>
      <c r="B211" s="138"/>
      <c r="C211" s="139"/>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spans="1:26" ht="14.25" customHeight="1" x14ac:dyDescent="0.2">
      <c r="A212" s="142"/>
      <c r="B212" s="138"/>
      <c r="C212" s="139"/>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spans="1:26" ht="14.25" customHeight="1" x14ac:dyDescent="0.2">
      <c r="A213" s="142"/>
      <c r="B213" s="138"/>
      <c r="C213" s="139"/>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spans="1:26" ht="14.25" customHeight="1" x14ac:dyDescent="0.2">
      <c r="A214" s="142"/>
      <c r="B214" s="138"/>
      <c r="C214" s="139"/>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spans="1:26" ht="14.25" customHeight="1" x14ac:dyDescent="0.2">
      <c r="A215" s="142"/>
      <c r="B215" s="138"/>
      <c r="C215" s="139"/>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spans="1:26" ht="14.25" customHeight="1" x14ac:dyDescent="0.2">
      <c r="A216" s="142"/>
      <c r="B216" s="138"/>
      <c r="C216" s="139"/>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spans="1:26" ht="14.25" customHeight="1" x14ac:dyDescent="0.2">
      <c r="A217" s="142"/>
      <c r="B217" s="138"/>
      <c r="C217" s="139"/>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spans="1:26" ht="14.25" customHeight="1" x14ac:dyDescent="0.2">
      <c r="A218" s="142"/>
      <c r="B218" s="138"/>
      <c r="C218" s="139"/>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spans="1:26" ht="14.25" customHeight="1" x14ac:dyDescent="0.2">
      <c r="A219" s="142"/>
      <c r="B219" s="138"/>
      <c r="C219" s="139"/>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spans="1:26" ht="14.25" customHeight="1" x14ac:dyDescent="0.2">
      <c r="A220" s="142"/>
      <c r="B220" s="138"/>
      <c r="C220" s="139"/>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spans="1:26" ht="14.25" customHeight="1" x14ac:dyDescent="0.2">
      <c r="A221" s="142"/>
      <c r="B221" s="138"/>
      <c r="C221" s="139"/>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spans="1:26" ht="14.25" customHeight="1" x14ac:dyDescent="0.2">
      <c r="A222" s="142"/>
      <c r="B222" s="138"/>
      <c r="C222" s="139"/>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spans="1:26" ht="14.25" customHeight="1" x14ac:dyDescent="0.2">
      <c r="A223" s="142"/>
      <c r="B223" s="138"/>
      <c r="C223" s="139"/>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spans="1:26" ht="14.25" customHeight="1" x14ac:dyDescent="0.2">
      <c r="A224" s="142"/>
      <c r="B224" s="138"/>
      <c r="C224" s="139"/>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spans="1:26" ht="14.25" customHeight="1" x14ac:dyDescent="0.2">
      <c r="A225" s="142"/>
      <c r="B225" s="138"/>
      <c r="C225" s="139"/>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spans="1:26" ht="14.25" customHeight="1" x14ac:dyDescent="0.2">
      <c r="A226" s="142"/>
      <c r="B226" s="138"/>
      <c r="C226" s="139"/>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spans="1:26" ht="14.25" customHeight="1" x14ac:dyDescent="0.2">
      <c r="A227" s="142"/>
      <c r="B227" s="138"/>
      <c r="C227" s="139"/>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spans="1:26" ht="14.25" customHeight="1" x14ac:dyDescent="0.2">
      <c r="A228" s="142"/>
      <c r="B228" s="138"/>
      <c r="C228" s="139"/>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spans="1:26" ht="14.25" customHeight="1" x14ac:dyDescent="0.2">
      <c r="A229" s="142"/>
      <c r="B229" s="138"/>
      <c r="C229" s="139"/>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spans="1:26" ht="14.25" customHeight="1" x14ac:dyDescent="0.2">
      <c r="A230" s="142"/>
      <c r="B230" s="138"/>
      <c r="C230" s="139"/>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spans="1:26" ht="14.25" customHeight="1" x14ac:dyDescent="0.2">
      <c r="A231" s="142"/>
      <c r="B231" s="138"/>
      <c r="C231" s="139"/>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spans="1:26" ht="14.25" customHeight="1" x14ac:dyDescent="0.2">
      <c r="A232" s="142"/>
      <c r="B232" s="138"/>
      <c r="C232" s="139"/>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spans="1:26" ht="14.25" customHeight="1" x14ac:dyDescent="0.2">
      <c r="A233" s="142"/>
      <c r="B233" s="138"/>
      <c r="C233" s="139"/>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spans="1:26" ht="14.25" customHeight="1" x14ac:dyDescent="0.2">
      <c r="A234" s="142"/>
      <c r="B234" s="138"/>
      <c r="C234" s="139"/>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spans="1:26" ht="14.25" customHeight="1" x14ac:dyDescent="0.2">
      <c r="A235" s="142"/>
      <c r="B235" s="138"/>
      <c r="C235" s="139"/>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spans="1:26" ht="14.25" customHeight="1" x14ac:dyDescent="0.2">
      <c r="A236" s="142"/>
      <c r="B236" s="138"/>
      <c r="C236" s="139"/>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spans="1:26" ht="14.25" customHeight="1" x14ac:dyDescent="0.2">
      <c r="A237" s="142"/>
      <c r="B237" s="138"/>
      <c r="C237" s="139"/>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spans="1:26" ht="14.25" customHeight="1" x14ac:dyDescent="0.2">
      <c r="A238" s="142"/>
      <c r="B238" s="138"/>
      <c r="C238" s="139"/>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spans="1:26" ht="14.25" customHeight="1" x14ac:dyDescent="0.2">
      <c r="A239" s="142"/>
      <c r="B239" s="138"/>
      <c r="C239" s="139"/>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spans="1:26" ht="14.25" customHeight="1" x14ac:dyDescent="0.2">
      <c r="A240" s="142"/>
      <c r="B240" s="138"/>
      <c r="C240" s="139"/>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spans="1:26" ht="14.25" customHeight="1" x14ac:dyDescent="0.2">
      <c r="A241" s="142"/>
      <c r="B241" s="138"/>
      <c r="C241" s="139"/>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spans="1:26" ht="14.25" customHeight="1" x14ac:dyDescent="0.2">
      <c r="A242" s="142"/>
      <c r="B242" s="138"/>
      <c r="C242" s="139"/>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spans="1:26" ht="14.25" customHeight="1" x14ac:dyDescent="0.2">
      <c r="A243" s="142"/>
      <c r="B243" s="138"/>
      <c r="C243" s="139"/>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spans="1:26" ht="14.25" customHeight="1" x14ac:dyDescent="0.2">
      <c r="A244" s="142"/>
      <c r="B244" s="138"/>
      <c r="C244" s="139"/>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spans="1:26" ht="14.25" customHeight="1" x14ac:dyDescent="0.2">
      <c r="A245" s="142"/>
      <c r="B245" s="138"/>
      <c r="C245" s="139"/>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spans="1:26" ht="14.25" customHeight="1" x14ac:dyDescent="0.2">
      <c r="A246" s="142"/>
      <c r="B246" s="138"/>
      <c r="C246" s="139"/>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spans="1:26" ht="14.25" customHeight="1" x14ac:dyDescent="0.2">
      <c r="A247" s="142"/>
      <c r="B247" s="138"/>
      <c r="C247" s="139"/>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spans="1:26" ht="14.25" customHeight="1" x14ac:dyDescent="0.2">
      <c r="A248" s="142"/>
      <c r="B248" s="138"/>
      <c r="C248" s="139"/>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spans="1:26" ht="14.25" customHeight="1" x14ac:dyDescent="0.2">
      <c r="A249" s="142"/>
      <c r="B249" s="138"/>
      <c r="C249" s="139"/>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spans="1:26" ht="14.25" customHeight="1" x14ac:dyDescent="0.2">
      <c r="A250" s="142"/>
      <c r="B250" s="138"/>
      <c r="C250" s="139"/>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spans="1:26" ht="14.25" customHeight="1" x14ac:dyDescent="0.2">
      <c r="A251" s="142"/>
      <c r="B251" s="138"/>
      <c r="C251" s="139"/>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spans="1:26" ht="14.25" customHeight="1" x14ac:dyDescent="0.2">
      <c r="A252" s="142"/>
      <c r="B252" s="138"/>
      <c r="C252" s="139"/>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spans="1:26" ht="14.25" customHeight="1" x14ac:dyDescent="0.2">
      <c r="A253" s="142"/>
      <c r="B253" s="138"/>
      <c r="C253" s="139"/>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spans="1:26" ht="14.25" customHeight="1" x14ac:dyDescent="0.2">
      <c r="A254" s="142"/>
      <c r="B254" s="138"/>
      <c r="C254" s="139"/>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spans="1:26" ht="14.25" customHeight="1" x14ac:dyDescent="0.2">
      <c r="A255" s="142"/>
      <c r="B255" s="138"/>
      <c r="C255" s="139"/>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spans="1:26" ht="14.25" customHeight="1" x14ac:dyDescent="0.2">
      <c r="A256" s="142"/>
      <c r="B256" s="138"/>
      <c r="C256" s="139"/>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spans="1:26" ht="14.25" customHeight="1" x14ac:dyDescent="0.2">
      <c r="A257" s="142"/>
      <c r="B257" s="138"/>
      <c r="C257" s="139"/>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spans="1:26" ht="14.25" customHeight="1" x14ac:dyDescent="0.2">
      <c r="A258" s="142"/>
      <c r="B258" s="138"/>
      <c r="C258" s="139"/>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spans="1:26" ht="14.25" customHeight="1" x14ac:dyDescent="0.2">
      <c r="A259" s="142"/>
      <c r="B259" s="138"/>
      <c r="C259" s="139"/>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spans="1:26" ht="14.25" customHeight="1" x14ac:dyDescent="0.2">
      <c r="A260" s="142"/>
      <c r="B260" s="138"/>
      <c r="C260" s="139"/>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spans="1:26" ht="14.25" customHeight="1" x14ac:dyDescent="0.2">
      <c r="A261" s="142"/>
      <c r="B261" s="138"/>
      <c r="C261" s="139"/>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spans="1:26" ht="14.25" customHeight="1" x14ac:dyDescent="0.2">
      <c r="A262" s="142"/>
      <c r="B262" s="138"/>
      <c r="C262" s="139"/>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spans="1:26" ht="14.25" customHeight="1" x14ac:dyDescent="0.2">
      <c r="A263" s="142"/>
      <c r="B263" s="138"/>
      <c r="C263" s="139"/>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spans="1:26" ht="14.25" customHeight="1" x14ac:dyDescent="0.2">
      <c r="A264" s="142"/>
      <c r="B264" s="138"/>
      <c r="C264" s="139"/>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spans="1:26" ht="14.25" customHeight="1" x14ac:dyDescent="0.2">
      <c r="A265" s="142"/>
      <c r="B265" s="138"/>
      <c r="C265" s="139"/>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spans="1:26" ht="14.25" customHeight="1" x14ac:dyDescent="0.2">
      <c r="A266" s="142"/>
      <c r="B266" s="138"/>
      <c r="C266" s="139"/>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spans="1:26" ht="14.25" customHeight="1" x14ac:dyDescent="0.2">
      <c r="A267" s="142"/>
      <c r="B267" s="138"/>
      <c r="C267" s="139"/>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spans="1:26" ht="14.25" customHeight="1" x14ac:dyDescent="0.2">
      <c r="A268" s="142"/>
      <c r="B268" s="138"/>
      <c r="C268" s="139"/>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spans="1:26" ht="14.25" customHeight="1" x14ac:dyDescent="0.2">
      <c r="A269" s="142"/>
      <c r="B269" s="138"/>
      <c r="C269" s="139"/>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spans="1:26" ht="14.25" customHeight="1" x14ac:dyDescent="0.2">
      <c r="A270" s="142"/>
      <c r="B270" s="138"/>
      <c r="C270" s="139"/>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spans="1:26" ht="14.25" customHeight="1" x14ac:dyDescent="0.2">
      <c r="A271" s="142"/>
      <c r="B271" s="138"/>
      <c r="C271" s="139"/>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spans="1:26" ht="14.25" customHeight="1" x14ac:dyDescent="0.2">
      <c r="A272" s="142"/>
      <c r="B272" s="138"/>
      <c r="C272" s="139"/>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spans="1:26" ht="14.25" customHeight="1" x14ac:dyDescent="0.2">
      <c r="A273" s="142"/>
      <c r="B273" s="138"/>
      <c r="C273" s="139"/>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spans="1:26" ht="14.25" customHeight="1" x14ac:dyDescent="0.2">
      <c r="A274" s="142"/>
      <c r="B274" s="138"/>
      <c r="C274" s="139"/>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spans="1:26" ht="14.25" customHeight="1" x14ac:dyDescent="0.2">
      <c r="A275" s="142"/>
      <c r="B275" s="138"/>
      <c r="C275" s="139"/>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spans="1:26" ht="14.25" customHeight="1" x14ac:dyDescent="0.2">
      <c r="A276" s="142"/>
      <c r="B276" s="138"/>
      <c r="C276" s="139"/>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spans="1:26" ht="14.25" customHeight="1" x14ac:dyDescent="0.2">
      <c r="A277" s="142"/>
      <c r="B277" s="138"/>
      <c r="C277" s="139"/>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spans="1:26" ht="14.25" customHeight="1" x14ac:dyDescent="0.2">
      <c r="A278" s="142"/>
      <c r="B278" s="138"/>
      <c r="C278" s="139"/>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spans="1:26" ht="14.25" customHeight="1" x14ac:dyDescent="0.2">
      <c r="A279" s="142"/>
      <c r="B279" s="138"/>
      <c r="C279" s="139"/>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spans="1:26" ht="14.25" customHeight="1" x14ac:dyDescent="0.2">
      <c r="A280" s="142"/>
      <c r="B280" s="138"/>
      <c r="C280" s="139"/>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spans="1:26" ht="14.25" customHeight="1" x14ac:dyDescent="0.2">
      <c r="A281" s="142"/>
      <c r="B281" s="138"/>
      <c r="C281" s="139"/>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spans="1:26" ht="14.25" customHeight="1" x14ac:dyDescent="0.2">
      <c r="A282" s="142"/>
      <c r="B282" s="138"/>
      <c r="C282" s="139"/>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spans="1:26" ht="14.25" customHeight="1" x14ac:dyDescent="0.2">
      <c r="A283" s="142"/>
      <c r="B283" s="138"/>
      <c r="C283" s="139"/>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spans="1:26" ht="14.25" customHeight="1" x14ac:dyDescent="0.2">
      <c r="A284" s="142"/>
      <c r="B284" s="138"/>
      <c r="C284" s="139"/>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spans="1:26" ht="14.25" customHeight="1" x14ac:dyDescent="0.2">
      <c r="A285" s="142"/>
      <c r="B285" s="138"/>
      <c r="C285" s="139"/>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spans="1:26" ht="14.25" customHeight="1" x14ac:dyDescent="0.2">
      <c r="A286" s="142"/>
      <c r="B286" s="138"/>
      <c r="C286" s="139"/>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spans="1:26" ht="14.25" customHeight="1" x14ac:dyDescent="0.2">
      <c r="A287" s="142"/>
      <c r="B287" s="138"/>
      <c r="C287" s="139"/>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spans="1:26" ht="14.25" customHeight="1" x14ac:dyDescent="0.2">
      <c r="A288" s="142"/>
      <c r="B288" s="138"/>
      <c r="C288" s="139"/>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spans="1:26" ht="14.25" customHeight="1" x14ac:dyDescent="0.2">
      <c r="A289" s="142"/>
      <c r="B289" s="138"/>
      <c r="C289" s="139"/>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spans="1:26" ht="14.25" customHeight="1" x14ac:dyDescent="0.2">
      <c r="A290" s="142"/>
      <c r="B290" s="138"/>
      <c r="C290" s="139"/>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spans="1:26" ht="14.25" customHeight="1" x14ac:dyDescent="0.2">
      <c r="A291" s="142"/>
      <c r="B291" s="138"/>
      <c r="C291" s="139"/>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spans="1:26" ht="14.25" customHeight="1" x14ac:dyDescent="0.2">
      <c r="A292" s="142"/>
      <c r="B292" s="138"/>
      <c r="C292" s="139"/>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spans="1:26" ht="14.25" customHeight="1" x14ac:dyDescent="0.2">
      <c r="A293" s="142"/>
      <c r="B293" s="138"/>
      <c r="C293" s="139"/>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spans="1:26" ht="14.25" customHeight="1" x14ac:dyDescent="0.2">
      <c r="A294" s="142"/>
      <c r="B294" s="138"/>
      <c r="C294" s="139"/>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spans="1:26" ht="14.25" customHeight="1" x14ac:dyDescent="0.2">
      <c r="A295" s="142"/>
      <c r="B295" s="138"/>
      <c r="C295" s="139"/>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spans="1:26" ht="14.25" customHeight="1" x14ac:dyDescent="0.2">
      <c r="A296" s="142"/>
      <c r="B296" s="138"/>
      <c r="C296" s="139"/>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spans="1:26" ht="14.25" customHeight="1" x14ac:dyDescent="0.2">
      <c r="A297" s="142"/>
      <c r="B297" s="138"/>
      <c r="C297" s="139"/>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spans="1:26" ht="14.25" customHeight="1" x14ac:dyDescent="0.2">
      <c r="A298" s="142"/>
      <c r="B298" s="138"/>
      <c r="C298" s="139"/>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spans="1:26" ht="14.25" customHeight="1" x14ac:dyDescent="0.2">
      <c r="A299" s="142"/>
      <c r="B299" s="138"/>
      <c r="C299" s="139"/>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spans="1:26" ht="14.25" customHeight="1" x14ac:dyDescent="0.2">
      <c r="A300" s="142"/>
      <c r="B300" s="138"/>
      <c r="C300" s="139"/>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spans="1:26" ht="14.25" customHeight="1" x14ac:dyDescent="0.2">
      <c r="A301" s="142"/>
      <c r="B301" s="138"/>
      <c r="C301" s="139"/>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spans="1:26" ht="14.25" customHeight="1" x14ac:dyDescent="0.2">
      <c r="A302" s="142"/>
      <c r="B302" s="138"/>
      <c r="C302" s="139"/>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spans="1:26" ht="14.25" customHeight="1" x14ac:dyDescent="0.2">
      <c r="A303" s="142"/>
      <c r="B303" s="138"/>
      <c r="C303" s="139"/>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spans="1:26" ht="14.25" customHeight="1" x14ac:dyDescent="0.2">
      <c r="A304" s="142"/>
      <c r="B304" s="138"/>
      <c r="C304" s="139"/>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spans="1:26" ht="14.25" customHeight="1" x14ac:dyDescent="0.2">
      <c r="A305" s="142"/>
      <c r="B305" s="138"/>
      <c r="C305" s="139"/>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spans="1:26" ht="14.25" customHeight="1" x14ac:dyDescent="0.2">
      <c r="A306" s="142"/>
      <c r="B306" s="138"/>
      <c r="C306" s="139"/>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spans="1:26" ht="14.25" customHeight="1" x14ac:dyDescent="0.2">
      <c r="A307" s="142"/>
      <c r="B307" s="138"/>
      <c r="C307" s="139"/>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spans="1:26" ht="14.25" customHeight="1" x14ac:dyDescent="0.2">
      <c r="A308" s="142"/>
      <c r="B308" s="138"/>
      <c r="C308" s="139"/>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spans="1:26" ht="14.25" customHeight="1" x14ac:dyDescent="0.2">
      <c r="A309" s="142"/>
      <c r="B309" s="138"/>
      <c r="C309" s="139"/>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spans="1:26" ht="14.25" customHeight="1" x14ac:dyDescent="0.2">
      <c r="A310" s="142"/>
      <c r="B310" s="138"/>
      <c r="C310" s="139"/>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spans="1:26" ht="14.25" customHeight="1" x14ac:dyDescent="0.2">
      <c r="A311" s="142"/>
      <c r="B311" s="138"/>
      <c r="C311" s="139"/>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spans="1:26" ht="14.25" customHeight="1" x14ac:dyDescent="0.2">
      <c r="A312" s="142"/>
      <c r="B312" s="138"/>
      <c r="C312" s="139"/>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spans="1:26" ht="14.25" customHeight="1" x14ac:dyDescent="0.2">
      <c r="A313" s="142"/>
      <c r="B313" s="138"/>
      <c r="C313" s="139"/>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spans="1:26" ht="14.25" customHeight="1" x14ac:dyDescent="0.2">
      <c r="A314" s="142"/>
      <c r="B314" s="138"/>
      <c r="C314" s="139"/>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spans="1:26" ht="14.25" customHeight="1" x14ac:dyDescent="0.2">
      <c r="A315" s="142"/>
      <c r="B315" s="138"/>
      <c r="C315" s="139"/>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spans="1:26" ht="14.25" customHeight="1" x14ac:dyDescent="0.2">
      <c r="A316" s="142"/>
      <c r="B316" s="138"/>
      <c r="C316" s="139"/>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spans="1:26" ht="14.25" customHeight="1" x14ac:dyDescent="0.2">
      <c r="A317" s="142"/>
      <c r="B317" s="138"/>
      <c r="C317" s="139"/>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spans="1:26" ht="14.25" customHeight="1" x14ac:dyDescent="0.2">
      <c r="A318" s="142"/>
      <c r="B318" s="138"/>
      <c r="C318" s="139"/>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spans="1:26" ht="14.25" customHeight="1" x14ac:dyDescent="0.2">
      <c r="A319" s="142"/>
      <c r="B319" s="138"/>
      <c r="C319" s="139"/>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spans="1:26" ht="14.25" customHeight="1" x14ac:dyDescent="0.2">
      <c r="A320" s="142"/>
      <c r="B320" s="138"/>
      <c r="C320" s="139"/>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spans="1:26" ht="14.25" customHeight="1" x14ac:dyDescent="0.2">
      <c r="A321" s="142"/>
      <c r="B321" s="138"/>
      <c r="C321" s="139"/>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spans="1:26" ht="14.25" customHeight="1" x14ac:dyDescent="0.2">
      <c r="A322" s="142"/>
      <c r="B322" s="138"/>
      <c r="C322" s="139"/>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spans="1:26" ht="14.25" customHeight="1" x14ac:dyDescent="0.2">
      <c r="A323" s="142"/>
      <c r="B323" s="138"/>
      <c r="C323" s="139"/>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spans="1:26" ht="14.25" customHeight="1" x14ac:dyDescent="0.2">
      <c r="A324" s="142"/>
      <c r="B324" s="138"/>
      <c r="C324" s="139"/>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spans="1:26" ht="14.25" customHeight="1" x14ac:dyDescent="0.2">
      <c r="A325" s="142"/>
      <c r="B325" s="138"/>
      <c r="C325" s="139"/>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spans="1:26" ht="14.25" customHeight="1" x14ac:dyDescent="0.2">
      <c r="A326" s="142"/>
      <c r="B326" s="138"/>
      <c r="C326" s="139"/>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spans="1:26" ht="14.25" customHeight="1" x14ac:dyDescent="0.2">
      <c r="A327" s="142"/>
      <c r="B327" s="138"/>
      <c r="C327" s="139"/>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spans="1:26" ht="14.25" customHeight="1" x14ac:dyDescent="0.2">
      <c r="A328" s="142"/>
      <c r="B328" s="138"/>
      <c r="C328" s="139"/>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spans="1:26" ht="14.25" customHeight="1" x14ac:dyDescent="0.2">
      <c r="A329" s="142"/>
      <c r="B329" s="138"/>
      <c r="C329" s="139"/>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spans="1:26" ht="14.25" customHeight="1" x14ac:dyDescent="0.2">
      <c r="A330" s="142"/>
      <c r="B330" s="138"/>
      <c r="C330" s="139"/>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spans="1:26" ht="14.25" customHeight="1" x14ac:dyDescent="0.2">
      <c r="A331" s="142"/>
      <c r="B331" s="138"/>
      <c r="C331" s="139"/>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spans="1:26" ht="14.25" customHeight="1" x14ac:dyDescent="0.2">
      <c r="A332" s="142"/>
      <c r="B332" s="138"/>
      <c r="C332" s="139"/>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spans="1:26" ht="14.25" customHeight="1" x14ac:dyDescent="0.2">
      <c r="A333" s="142"/>
      <c r="B333" s="138"/>
      <c r="C333" s="139"/>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spans="1:26" ht="14.25" customHeight="1" x14ac:dyDescent="0.2">
      <c r="A334" s="142"/>
      <c r="B334" s="138"/>
      <c r="C334" s="139"/>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spans="1:26" ht="14.25" customHeight="1" x14ac:dyDescent="0.2">
      <c r="A335" s="142"/>
      <c r="B335" s="138"/>
      <c r="C335" s="139"/>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spans="1:26" ht="14.25" customHeight="1" x14ac:dyDescent="0.2">
      <c r="A336" s="142"/>
      <c r="B336" s="138"/>
      <c r="C336" s="139"/>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spans="1:26" ht="14.25" customHeight="1" x14ac:dyDescent="0.2">
      <c r="A337" s="142"/>
      <c r="B337" s="138"/>
      <c r="C337" s="139"/>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spans="1:26" ht="14.25" customHeight="1" x14ac:dyDescent="0.2">
      <c r="A338" s="142"/>
      <c r="B338" s="138"/>
      <c r="C338" s="139"/>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spans="1:26" ht="14.25" customHeight="1" x14ac:dyDescent="0.2">
      <c r="A339" s="142"/>
      <c r="B339" s="138"/>
      <c r="C339" s="139"/>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spans="1:26" ht="14.25" customHeight="1" x14ac:dyDescent="0.2">
      <c r="A340" s="142"/>
      <c r="B340" s="138"/>
      <c r="C340" s="139"/>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spans="1:26" ht="14.25" customHeight="1" x14ac:dyDescent="0.2">
      <c r="A341" s="142"/>
      <c r="B341" s="138"/>
      <c r="C341" s="139"/>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spans="1:26" ht="14.25" customHeight="1" x14ac:dyDescent="0.2">
      <c r="A342" s="142"/>
      <c r="B342" s="138"/>
      <c r="C342" s="139"/>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spans="1:26" ht="14.25" customHeight="1" x14ac:dyDescent="0.2">
      <c r="A343" s="142"/>
      <c r="B343" s="138"/>
      <c r="C343" s="139"/>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spans="1:26" ht="14.25" customHeight="1" x14ac:dyDescent="0.2">
      <c r="A344" s="142"/>
      <c r="B344" s="138"/>
      <c r="C344" s="139"/>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spans="1:26" ht="14.25" customHeight="1" x14ac:dyDescent="0.2">
      <c r="A345" s="142"/>
      <c r="B345" s="138"/>
      <c r="C345" s="139"/>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spans="1:26" ht="14.25" customHeight="1" x14ac:dyDescent="0.2">
      <c r="A346" s="142"/>
      <c r="B346" s="138"/>
      <c r="C346" s="139"/>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spans="1:26" ht="14.25" customHeight="1" x14ac:dyDescent="0.2">
      <c r="A347" s="142"/>
      <c r="B347" s="138"/>
      <c r="C347" s="139"/>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spans="1:26" ht="14.25" customHeight="1" x14ac:dyDescent="0.2">
      <c r="A348" s="142"/>
      <c r="B348" s="138"/>
      <c r="C348" s="139"/>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spans="1:26" ht="14.25" customHeight="1" x14ac:dyDescent="0.2">
      <c r="A349" s="142"/>
      <c r="B349" s="138"/>
      <c r="C349" s="139"/>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spans="1:26" ht="14.25" customHeight="1" x14ac:dyDescent="0.2">
      <c r="A350" s="142"/>
      <c r="B350" s="138"/>
      <c r="C350" s="139"/>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spans="1:26" ht="14.25" customHeight="1" x14ac:dyDescent="0.2">
      <c r="A351" s="142"/>
      <c r="B351" s="138"/>
      <c r="C351" s="139"/>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spans="1:26" ht="14.25" customHeight="1" x14ac:dyDescent="0.2">
      <c r="A352" s="142"/>
      <c r="B352" s="138"/>
      <c r="C352" s="139"/>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spans="1:26" ht="14.25" customHeight="1" x14ac:dyDescent="0.2">
      <c r="A353" s="142"/>
      <c r="B353" s="138"/>
      <c r="C353" s="139"/>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spans="1:26" ht="14.25" customHeight="1" x14ac:dyDescent="0.2">
      <c r="A354" s="142"/>
      <c r="B354" s="138"/>
      <c r="C354" s="139"/>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spans="1:26" ht="14.25" customHeight="1" x14ac:dyDescent="0.2">
      <c r="A355" s="142"/>
      <c r="B355" s="138"/>
      <c r="C355" s="139"/>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spans="1:26" ht="14.25" customHeight="1" x14ac:dyDescent="0.2">
      <c r="A356" s="142"/>
      <c r="B356" s="138"/>
      <c r="C356" s="139"/>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spans="1:26" ht="14.25" customHeight="1" x14ac:dyDescent="0.2">
      <c r="A357" s="142"/>
      <c r="B357" s="138"/>
      <c r="C357" s="139"/>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spans="1:26" ht="14.25" customHeight="1" x14ac:dyDescent="0.2">
      <c r="A358" s="142"/>
      <c r="B358" s="138"/>
      <c r="C358" s="139"/>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spans="1:26" ht="14.25" customHeight="1" x14ac:dyDescent="0.2">
      <c r="A359" s="142"/>
      <c r="B359" s="138"/>
      <c r="C359" s="139"/>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spans="1:26" ht="14.25" customHeight="1" x14ac:dyDescent="0.2">
      <c r="A360" s="142"/>
      <c r="B360" s="138"/>
      <c r="C360" s="139"/>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spans="1:26" ht="14.25" customHeight="1" x14ac:dyDescent="0.2">
      <c r="A361" s="142"/>
      <c r="B361" s="138"/>
      <c r="C361" s="139"/>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spans="1:26" ht="14.25" customHeight="1" x14ac:dyDescent="0.2">
      <c r="A362" s="142"/>
      <c r="B362" s="138"/>
      <c r="C362" s="139"/>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spans="1:26" ht="14.25" customHeight="1" x14ac:dyDescent="0.2">
      <c r="A363" s="142"/>
      <c r="B363" s="138"/>
      <c r="C363" s="139"/>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spans="1:26" ht="14.25" customHeight="1" x14ac:dyDescent="0.2">
      <c r="A364" s="142"/>
      <c r="B364" s="138"/>
      <c r="C364" s="139"/>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spans="1:26" ht="14.25" customHeight="1" x14ac:dyDescent="0.2">
      <c r="A365" s="142"/>
      <c r="B365" s="138"/>
      <c r="C365" s="139"/>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spans="1:26" ht="14.25" customHeight="1" x14ac:dyDescent="0.2">
      <c r="A366" s="142"/>
      <c r="B366" s="138"/>
      <c r="C366" s="139"/>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spans="1:26" ht="14.25" customHeight="1" x14ac:dyDescent="0.2">
      <c r="A367" s="142"/>
      <c r="B367" s="138"/>
      <c r="C367" s="139"/>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spans="1:26" ht="14.25" customHeight="1" x14ac:dyDescent="0.2">
      <c r="A368" s="142"/>
      <c r="B368" s="138"/>
      <c r="C368" s="139"/>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spans="1:26" ht="14.25" customHeight="1" x14ac:dyDescent="0.2">
      <c r="A369" s="142"/>
      <c r="B369" s="138"/>
      <c r="C369" s="139"/>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spans="1:26" ht="14.25" customHeight="1" x14ac:dyDescent="0.2">
      <c r="A370" s="142"/>
      <c r="B370" s="138"/>
      <c r="C370" s="139"/>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spans="1:26" ht="14.25" customHeight="1" x14ac:dyDescent="0.2">
      <c r="A371" s="142"/>
      <c r="B371" s="138"/>
      <c r="C371" s="139"/>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spans="1:26" ht="14.25" customHeight="1" x14ac:dyDescent="0.2">
      <c r="A372" s="142"/>
      <c r="B372" s="138"/>
      <c r="C372" s="139"/>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spans="1:26" ht="14.25" customHeight="1" x14ac:dyDescent="0.2">
      <c r="A373" s="142"/>
      <c r="B373" s="138"/>
      <c r="C373" s="139"/>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spans="1:26" ht="14.25" customHeight="1" x14ac:dyDescent="0.2">
      <c r="A374" s="142"/>
      <c r="B374" s="138"/>
      <c r="C374" s="139"/>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spans="1:26" ht="14.25" customHeight="1" x14ac:dyDescent="0.2">
      <c r="A375" s="142"/>
      <c r="B375" s="138"/>
      <c r="C375" s="139"/>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spans="1:26" ht="14.25" customHeight="1" x14ac:dyDescent="0.2">
      <c r="A376" s="142"/>
      <c r="B376" s="138"/>
      <c r="C376" s="139"/>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spans="1:26" ht="14.25" customHeight="1" x14ac:dyDescent="0.2">
      <c r="A377" s="142"/>
      <c r="B377" s="138"/>
      <c r="C377" s="139"/>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spans="1:26" ht="14.25" customHeight="1" x14ac:dyDescent="0.2">
      <c r="A378" s="142"/>
      <c r="B378" s="138"/>
      <c r="C378" s="139"/>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spans="1:26" ht="14.25" customHeight="1" x14ac:dyDescent="0.2">
      <c r="A379" s="142"/>
      <c r="B379" s="138"/>
      <c r="C379" s="139"/>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spans="1:26" ht="14.25" customHeight="1" x14ac:dyDescent="0.2">
      <c r="A380" s="142"/>
      <c r="B380" s="138"/>
      <c r="C380" s="139"/>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spans="1:26" ht="14.25" customHeight="1" x14ac:dyDescent="0.2">
      <c r="A381" s="142"/>
      <c r="B381" s="138"/>
      <c r="C381" s="139"/>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spans="1:26" ht="14.25" customHeight="1" x14ac:dyDescent="0.2">
      <c r="A382" s="142"/>
      <c r="B382" s="138"/>
      <c r="C382" s="139"/>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spans="1:26" ht="14.25" customHeight="1" x14ac:dyDescent="0.2">
      <c r="A383" s="142"/>
      <c r="B383" s="138"/>
      <c r="C383" s="139"/>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spans="1:26" ht="14.25" customHeight="1" x14ac:dyDescent="0.2">
      <c r="A384" s="142"/>
      <c r="B384" s="138"/>
      <c r="C384" s="139"/>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spans="1:26" ht="14.25" customHeight="1" x14ac:dyDescent="0.2">
      <c r="A385" s="142"/>
      <c r="B385" s="138"/>
      <c r="C385" s="139"/>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spans="1:26" ht="14.25" customHeight="1" x14ac:dyDescent="0.2">
      <c r="A386" s="142"/>
      <c r="B386" s="138"/>
      <c r="C386" s="139"/>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spans="1:26" ht="14.25" customHeight="1" x14ac:dyDescent="0.2">
      <c r="A387" s="142"/>
      <c r="B387" s="138"/>
      <c r="C387" s="139"/>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spans="1:26" ht="14.25" customHeight="1" x14ac:dyDescent="0.2">
      <c r="A388" s="142"/>
      <c r="B388" s="138"/>
      <c r="C388" s="139"/>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spans="1:26" ht="14.25" customHeight="1" x14ac:dyDescent="0.2">
      <c r="A389" s="142"/>
      <c r="B389" s="138"/>
      <c r="C389" s="139"/>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spans="1:26" ht="14.25" customHeight="1" x14ac:dyDescent="0.2">
      <c r="A390" s="142"/>
      <c r="B390" s="138"/>
      <c r="C390" s="139"/>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spans="1:26" ht="14.25" customHeight="1" x14ac:dyDescent="0.2">
      <c r="A391" s="142"/>
      <c r="B391" s="138"/>
      <c r="C391" s="139"/>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spans="1:26" ht="14.25" customHeight="1" x14ac:dyDescent="0.2">
      <c r="A392" s="142"/>
      <c r="B392" s="138"/>
      <c r="C392" s="139"/>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spans="1:26" ht="14.25" customHeight="1" x14ac:dyDescent="0.2">
      <c r="A393" s="142"/>
      <c r="B393" s="138"/>
      <c r="C393" s="139"/>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spans="1:26" ht="14.25" customHeight="1" x14ac:dyDescent="0.2">
      <c r="A394" s="142"/>
      <c r="B394" s="138"/>
      <c r="C394" s="139"/>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spans="1:26" ht="14.25" customHeight="1" x14ac:dyDescent="0.2">
      <c r="A395" s="142"/>
      <c r="B395" s="138"/>
      <c r="C395" s="139"/>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spans="1:26" ht="14.25" customHeight="1" x14ac:dyDescent="0.2">
      <c r="A396" s="142"/>
      <c r="B396" s="138"/>
      <c r="C396" s="139"/>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spans="1:26" ht="14.25" customHeight="1" x14ac:dyDescent="0.2">
      <c r="A397" s="142"/>
      <c r="B397" s="138"/>
      <c r="C397" s="139"/>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spans="1:26" ht="14.25" customHeight="1" x14ac:dyDescent="0.2">
      <c r="A398" s="142"/>
      <c r="B398" s="138"/>
      <c r="C398" s="139"/>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spans="1:26" ht="14.25" customHeight="1" x14ac:dyDescent="0.2">
      <c r="A399" s="142"/>
      <c r="B399" s="138"/>
      <c r="C399" s="139"/>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spans="1:26" ht="14.25" customHeight="1" x14ac:dyDescent="0.2">
      <c r="A400" s="142"/>
      <c r="B400" s="138"/>
      <c r="C400" s="139"/>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spans="1:26" ht="14.25" customHeight="1" x14ac:dyDescent="0.2">
      <c r="A401" s="142"/>
      <c r="B401" s="138"/>
      <c r="C401" s="139"/>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spans="1:26" ht="14.25" customHeight="1" x14ac:dyDescent="0.2">
      <c r="A402" s="142"/>
      <c r="B402" s="138"/>
      <c r="C402" s="139"/>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spans="1:26" ht="14.25" customHeight="1" x14ac:dyDescent="0.2">
      <c r="A403" s="142"/>
      <c r="B403" s="138"/>
      <c r="C403" s="139"/>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spans="1:26" ht="14.25" customHeight="1" x14ac:dyDescent="0.2">
      <c r="A404" s="142"/>
      <c r="B404" s="138"/>
      <c r="C404" s="139"/>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spans="1:26" ht="14.25" customHeight="1" x14ac:dyDescent="0.2">
      <c r="A405" s="142"/>
      <c r="B405" s="138"/>
      <c r="C405" s="139"/>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spans="1:26" ht="14.25" customHeight="1" x14ac:dyDescent="0.2">
      <c r="A406" s="142"/>
      <c r="B406" s="138"/>
      <c r="C406" s="139"/>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spans="1:26" ht="14.25" customHeight="1" x14ac:dyDescent="0.2">
      <c r="A407" s="142"/>
      <c r="B407" s="138"/>
      <c r="C407" s="139"/>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spans="1:26" ht="14.25" customHeight="1" x14ac:dyDescent="0.2">
      <c r="A408" s="142"/>
      <c r="B408" s="138"/>
      <c r="C408" s="139"/>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spans="1:26" ht="14.25" customHeight="1" x14ac:dyDescent="0.2">
      <c r="A409" s="142"/>
      <c r="B409" s="138"/>
      <c r="C409" s="139"/>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spans="1:26" ht="14.25" customHeight="1" x14ac:dyDescent="0.2">
      <c r="A410" s="142"/>
      <c r="B410" s="138"/>
      <c r="C410" s="139"/>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spans="1:26" ht="14.25" customHeight="1" x14ac:dyDescent="0.2">
      <c r="A411" s="142"/>
      <c r="B411" s="138"/>
      <c r="C411" s="139"/>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spans="1:26" ht="14.25" customHeight="1" x14ac:dyDescent="0.2">
      <c r="A412" s="142"/>
      <c r="B412" s="138"/>
      <c r="C412" s="139"/>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spans="1:26" ht="14.25" customHeight="1" x14ac:dyDescent="0.2">
      <c r="A413" s="142"/>
      <c r="B413" s="138"/>
      <c r="C413" s="139"/>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spans="1:26" ht="14.25" customHeight="1" x14ac:dyDescent="0.2">
      <c r="A414" s="142"/>
      <c r="B414" s="138"/>
      <c r="C414" s="139"/>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spans="1:26" ht="14.25" customHeight="1" x14ac:dyDescent="0.2">
      <c r="A415" s="142"/>
      <c r="B415" s="138"/>
      <c r="C415" s="139"/>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spans="1:26" ht="14.25" customHeight="1" x14ac:dyDescent="0.2">
      <c r="A416" s="142"/>
      <c r="B416" s="138"/>
      <c r="C416" s="139"/>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spans="1:26" ht="14.25" customHeight="1" x14ac:dyDescent="0.2">
      <c r="A417" s="142"/>
      <c r="B417" s="138"/>
      <c r="C417" s="139"/>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spans="1:26" ht="14.25" customHeight="1" x14ac:dyDescent="0.2">
      <c r="A418" s="142"/>
      <c r="B418" s="138"/>
      <c r="C418" s="139"/>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spans="1:26" ht="14.25" customHeight="1" x14ac:dyDescent="0.2">
      <c r="A419" s="142"/>
      <c r="B419" s="138"/>
      <c r="C419" s="139"/>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spans="1:26" ht="14.25" customHeight="1" x14ac:dyDescent="0.2">
      <c r="A420" s="142"/>
      <c r="B420" s="138"/>
      <c r="C420" s="139"/>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spans="1:26" ht="14.25" customHeight="1" x14ac:dyDescent="0.2">
      <c r="A421" s="142"/>
      <c r="B421" s="138"/>
      <c r="C421" s="139"/>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spans="1:26" ht="14.25" customHeight="1" x14ac:dyDescent="0.2">
      <c r="A422" s="142"/>
      <c r="B422" s="138"/>
      <c r="C422" s="139"/>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spans="1:26" ht="14.25" customHeight="1" x14ac:dyDescent="0.2">
      <c r="A423" s="142"/>
      <c r="B423" s="138"/>
      <c r="C423" s="139"/>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spans="1:26" ht="14.25" customHeight="1" x14ac:dyDescent="0.2">
      <c r="A424" s="142"/>
      <c r="B424" s="138"/>
      <c r="C424" s="139"/>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spans="1:26" ht="14.25" customHeight="1" x14ac:dyDescent="0.2">
      <c r="A425" s="142"/>
      <c r="B425" s="138"/>
      <c r="C425" s="139"/>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spans="1:26" ht="14.25" customHeight="1" x14ac:dyDescent="0.2">
      <c r="A426" s="142"/>
      <c r="B426" s="138"/>
      <c r="C426" s="139"/>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spans="1:26" ht="14.25" customHeight="1" x14ac:dyDescent="0.2">
      <c r="A427" s="142"/>
      <c r="B427" s="138"/>
      <c r="C427" s="139"/>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spans="1:26" ht="14.25" customHeight="1" x14ac:dyDescent="0.2">
      <c r="A428" s="142"/>
      <c r="B428" s="138"/>
      <c r="C428" s="139"/>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spans="1:26" ht="14.25" customHeight="1" x14ac:dyDescent="0.2">
      <c r="A429" s="142"/>
      <c r="B429" s="138"/>
      <c r="C429" s="139"/>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spans="1:26" ht="14.25" customHeight="1" x14ac:dyDescent="0.2">
      <c r="A430" s="142"/>
      <c r="B430" s="138"/>
      <c r="C430" s="139"/>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spans="1:26" ht="14.25" customHeight="1" x14ac:dyDescent="0.2">
      <c r="A431" s="142"/>
      <c r="B431" s="138"/>
      <c r="C431" s="139"/>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spans="1:26" ht="14.25" customHeight="1" x14ac:dyDescent="0.2">
      <c r="A432" s="142"/>
      <c r="B432" s="138"/>
      <c r="C432" s="139"/>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spans="1:26" ht="14.25" customHeight="1" x14ac:dyDescent="0.2">
      <c r="A433" s="142"/>
      <c r="B433" s="138"/>
      <c r="C433" s="139"/>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spans="1:26" ht="14.25" customHeight="1" x14ac:dyDescent="0.2">
      <c r="A434" s="142"/>
      <c r="B434" s="138"/>
      <c r="C434" s="139"/>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spans="1:26" ht="14.25" customHeight="1" x14ac:dyDescent="0.2">
      <c r="A435" s="142"/>
      <c r="B435" s="138"/>
      <c r="C435" s="139"/>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spans="1:26" ht="14.25" customHeight="1" x14ac:dyDescent="0.2">
      <c r="A436" s="142"/>
      <c r="B436" s="138"/>
      <c r="C436" s="139"/>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spans="1:26" ht="14.25" customHeight="1" x14ac:dyDescent="0.2">
      <c r="A437" s="142"/>
      <c r="B437" s="138"/>
      <c r="C437" s="139"/>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spans="1:26" ht="14.25" customHeight="1" x14ac:dyDescent="0.2">
      <c r="A438" s="142"/>
      <c r="B438" s="138"/>
      <c r="C438" s="139"/>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spans="1:26" ht="14.25" customHeight="1" x14ac:dyDescent="0.2">
      <c r="A439" s="142"/>
      <c r="B439" s="138"/>
      <c r="C439" s="139"/>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spans="1:26" ht="14.25" customHeight="1" x14ac:dyDescent="0.2">
      <c r="A440" s="142"/>
      <c r="B440" s="138"/>
      <c r="C440" s="139"/>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spans="1:26" ht="14.25" customHeight="1" x14ac:dyDescent="0.2">
      <c r="A441" s="142"/>
      <c r="B441" s="138"/>
      <c r="C441" s="139"/>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spans="1:26" ht="14.25" customHeight="1" x14ac:dyDescent="0.2">
      <c r="A442" s="142"/>
      <c r="B442" s="138"/>
      <c r="C442" s="139"/>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spans="1:26" ht="14.25" customHeight="1" x14ac:dyDescent="0.2">
      <c r="A443" s="142"/>
      <c r="B443" s="138"/>
      <c r="C443" s="139"/>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spans="1:26" ht="14.25" customHeight="1" x14ac:dyDescent="0.2">
      <c r="A444" s="142"/>
      <c r="B444" s="138"/>
      <c r="C444" s="139"/>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spans="1:26" ht="14.25" customHeight="1" x14ac:dyDescent="0.2">
      <c r="A445" s="142"/>
      <c r="B445" s="138"/>
      <c r="C445" s="139"/>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spans="1:26" ht="14.25" customHeight="1" x14ac:dyDescent="0.2">
      <c r="A446" s="142"/>
      <c r="B446" s="138"/>
      <c r="C446" s="139"/>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spans="1:26" ht="14.25" customHeight="1" x14ac:dyDescent="0.2">
      <c r="A447" s="142"/>
      <c r="B447" s="138"/>
      <c r="C447" s="139"/>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spans="1:26" ht="14.25" customHeight="1" x14ac:dyDescent="0.2">
      <c r="A448" s="142"/>
      <c r="B448" s="138"/>
      <c r="C448" s="139"/>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spans="1:26" ht="14.25" customHeight="1" x14ac:dyDescent="0.2">
      <c r="A449" s="142"/>
      <c r="B449" s="138"/>
      <c r="C449" s="139"/>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spans="1:26" ht="14.25" customHeight="1" x14ac:dyDescent="0.2">
      <c r="A450" s="142"/>
      <c r="B450" s="138"/>
      <c r="C450" s="139"/>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spans="1:26" ht="14.25" customHeight="1" x14ac:dyDescent="0.2">
      <c r="A451" s="142"/>
      <c r="B451" s="138"/>
      <c r="C451" s="139"/>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spans="1:26" ht="14.25" customHeight="1" x14ac:dyDescent="0.2">
      <c r="A452" s="142"/>
      <c r="B452" s="138"/>
      <c r="C452" s="139"/>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spans="1:26" ht="14.25" customHeight="1" x14ac:dyDescent="0.2">
      <c r="A453" s="142"/>
      <c r="B453" s="138"/>
      <c r="C453" s="139"/>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spans="1:26" ht="14.25" customHeight="1" x14ac:dyDescent="0.2">
      <c r="A454" s="142"/>
      <c r="B454" s="138"/>
      <c r="C454" s="139"/>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spans="1:26" ht="14.25" customHeight="1" x14ac:dyDescent="0.2">
      <c r="A455" s="142"/>
      <c r="B455" s="138"/>
      <c r="C455" s="139"/>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spans="1:26" ht="14.25" customHeight="1" x14ac:dyDescent="0.2">
      <c r="A456" s="142"/>
      <c r="B456" s="138"/>
      <c r="C456" s="139"/>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spans="1:26" ht="14.25" customHeight="1" x14ac:dyDescent="0.2">
      <c r="A457" s="142"/>
      <c r="B457" s="138"/>
      <c r="C457" s="139"/>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spans="1:26" ht="14.25" customHeight="1" x14ac:dyDescent="0.2">
      <c r="A458" s="142"/>
      <c r="B458" s="138"/>
      <c r="C458" s="139"/>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spans="1:26" ht="14.25" customHeight="1" x14ac:dyDescent="0.2">
      <c r="A459" s="142"/>
      <c r="B459" s="138"/>
      <c r="C459" s="139"/>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spans="1:26" ht="14.25" customHeight="1" x14ac:dyDescent="0.2">
      <c r="A460" s="142"/>
      <c r="B460" s="138"/>
      <c r="C460" s="139"/>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spans="1:26" ht="14.25" customHeight="1" x14ac:dyDescent="0.2">
      <c r="A461" s="142"/>
      <c r="B461" s="138"/>
      <c r="C461" s="139"/>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spans="1:26" ht="14.25" customHeight="1" x14ac:dyDescent="0.2">
      <c r="A462" s="142"/>
      <c r="B462" s="138"/>
      <c r="C462" s="139"/>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spans="1:26" ht="14.25" customHeight="1" x14ac:dyDescent="0.2">
      <c r="A463" s="142"/>
      <c r="B463" s="138"/>
      <c r="C463" s="139"/>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spans="1:26" ht="14.25" customHeight="1" x14ac:dyDescent="0.2">
      <c r="A464" s="142"/>
      <c r="B464" s="138"/>
      <c r="C464" s="139"/>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spans="1:26" ht="14.25" customHeight="1" x14ac:dyDescent="0.2">
      <c r="A465" s="142"/>
      <c r="B465" s="138"/>
      <c r="C465" s="139"/>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spans="1:26" ht="14.25" customHeight="1" x14ac:dyDescent="0.2">
      <c r="A466" s="142"/>
      <c r="B466" s="138"/>
      <c r="C466" s="139"/>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spans="1:26" ht="14.25" customHeight="1" x14ac:dyDescent="0.2">
      <c r="A467" s="142"/>
      <c r="B467" s="138"/>
      <c r="C467" s="139"/>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spans="1:26" ht="14.25" customHeight="1" x14ac:dyDescent="0.2">
      <c r="A468" s="142"/>
      <c r="B468" s="138"/>
      <c r="C468" s="139"/>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spans="1:26" ht="14.25" customHeight="1" x14ac:dyDescent="0.2">
      <c r="A469" s="142"/>
      <c r="B469" s="138"/>
      <c r="C469" s="139"/>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spans="1:26" ht="14.25" customHeight="1" x14ac:dyDescent="0.2">
      <c r="A470" s="142"/>
      <c r="B470" s="138"/>
      <c r="C470" s="139"/>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spans="1:26" ht="14.25" customHeight="1" x14ac:dyDescent="0.2">
      <c r="A471" s="142"/>
      <c r="B471" s="138"/>
      <c r="C471" s="139"/>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spans="1:26" ht="14.25" customHeight="1" x14ac:dyDescent="0.2">
      <c r="A472" s="142"/>
      <c r="B472" s="138"/>
      <c r="C472" s="139"/>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spans="1:26" ht="14.25" customHeight="1" x14ac:dyDescent="0.2">
      <c r="A473" s="142"/>
      <c r="B473" s="138"/>
      <c r="C473" s="139"/>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spans="1:26" ht="14.25" customHeight="1" x14ac:dyDescent="0.2">
      <c r="A474" s="142"/>
      <c r="B474" s="138"/>
      <c r="C474" s="139"/>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spans="1:26" ht="14.25" customHeight="1" x14ac:dyDescent="0.2">
      <c r="A475" s="142"/>
      <c r="B475" s="138"/>
      <c r="C475" s="139"/>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spans="1:26" ht="14.25" customHeight="1" x14ac:dyDescent="0.2">
      <c r="A476" s="142"/>
      <c r="B476" s="138"/>
      <c r="C476" s="139"/>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spans="1:26" ht="14.25" customHeight="1" x14ac:dyDescent="0.2">
      <c r="A477" s="142"/>
      <c r="B477" s="138"/>
      <c r="C477" s="139"/>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spans="1:26" ht="14.25" customHeight="1" x14ac:dyDescent="0.2">
      <c r="A478" s="142"/>
      <c r="B478" s="138"/>
      <c r="C478" s="139"/>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spans="1:26" ht="14.25" customHeight="1" x14ac:dyDescent="0.2">
      <c r="A479" s="142"/>
      <c r="B479" s="138"/>
      <c r="C479" s="139"/>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spans="1:26" ht="14.25" customHeight="1" x14ac:dyDescent="0.2">
      <c r="A480" s="142"/>
      <c r="B480" s="138"/>
      <c r="C480" s="139"/>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spans="1:26" ht="14.25" customHeight="1" x14ac:dyDescent="0.2">
      <c r="A481" s="142"/>
      <c r="B481" s="138"/>
      <c r="C481" s="139"/>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spans="1:26" ht="14.25" customHeight="1" x14ac:dyDescent="0.2">
      <c r="A482" s="142"/>
      <c r="B482" s="138"/>
      <c r="C482" s="139"/>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spans="1:26" ht="14.25" customHeight="1" x14ac:dyDescent="0.2">
      <c r="A483" s="142"/>
      <c r="B483" s="138"/>
      <c r="C483" s="139"/>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spans="1:26" ht="14.25" customHeight="1" x14ac:dyDescent="0.2">
      <c r="A484" s="142"/>
      <c r="B484" s="138"/>
      <c r="C484" s="139"/>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spans="1:26" ht="14.25" customHeight="1" x14ac:dyDescent="0.2">
      <c r="A485" s="142"/>
      <c r="B485" s="138"/>
      <c r="C485" s="139"/>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spans="1:26" ht="14.25" customHeight="1" x14ac:dyDescent="0.2">
      <c r="A486" s="142"/>
      <c r="B486" s="138"/>
      <c r="C486" s="139"/>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spans="1:26" ht="14.25" customHeight="1" x14ac:dyDescent="0.2">
      <c r="A487" s="142"/>
      <c r="B487" s="138"/>
      <c r="C487" s="139"/>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spans="1:26" ht="14.25" customHeight="1" x14ac:dyDescent="0.2">
      <c r="A488" s="142"/>
      <c r="B488" s="138"/>
      <c r="C488" s="139"/>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spans="1:26" ht="14.25" customHeight="1" x14ac:dyDescent="0.2">
      <c r="A489" s="142"/>
      <c r="B489" s="138"/>
      <c r="C489" s="139"/>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spans="1:26" ht="14.25" customHeight="1" x14ac:dyDescent="0.2">
      <c r="A490" s="142"/>
      <c r="B490" s="138"/>
      <c r="C490" s="139"/>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spans="1:26" ht="14.25" customHeight="1" x14ac:dyDescent="0.2">
      <c r="A491" s="142"/>
      <c r="B491" s="138"/>
      <c r="C491" s="139"/>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spans="1:26" ht="14.25" customHeight="1" x14ac:dyDescent="0.2">
      <c r="A492" s="142"/>
      <c r="B492" s="138"/>
      <c r="C492" s="139"/>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spans="1:26" ht="14.25" customHeight="1" x14ac:dyDescent="0.2">
      <c r="A493" s="142"/>
      <c r="B493" s="138"/>
      <c r="C493" s="139"/>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spans="1:26" ht="14.25" customHeight="1" x14ac:dyDescent="0.2">
      <c r="A494" s="142"/>
      <c r="B494" s="138"/>
      <c r="C494" s="139"/>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spans="1:26" ht="14.25" customHeight="1" x14ac:dyDescent="0.2">
      <c r="A495" s="142"/>
      <c r="B495" s="138"/>
      <c r="C495" s="139"/>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spans="1:26" ht="14.25" customHeight="1" x14ac:dyDescent="0.2">
      <c r="A496" s="142"/>
      <c r="B496" s="138"/>
      <c r="C496" s="139"/>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spans="1:26" ht="14.25" customHeight="1" x14ac:dyDescent="0.2">
      <c r="A497" s="142"/>
      <c r="B497" s="138"/>
      <c r="C497" s="139"/>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spans="1:26" ht="14.25" customHeight="1" x14ac:dyDescent="0.2">
      <c r="A498" s="142"/>
      <c r="B498" s="138"/>
      <c r="C498" s="139"/>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spans="1:26" ht="14.25" customHeight="1" x14ac:dyDescent="0.2">
      <c r="A499" s="142"/>
      <c r="B499" s="138"/>
      <c r="C499" s="139"/>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spans="1:26" ht="14.25" customHeight="1" x14ac:dyDescent="0.2">
      <c r="A500" s="142"/>
      <c r="B500" s="138"/>
      <c r="C500" s="139"/>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spans="1:26" ht="14.25" customHeight="1" x14ac:dyDescent="0.2">
      <c r="A501" s="142"/>
      <c r="B501" s="138"/>
      <c r="C501" s="139"/>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spans="1:26" ht="14.25" customHeight="1" x14ac:dyDescent="0.2">
      <c r="A502" s="142"/>
      <c r="B502" s="138"/>
      <c r="C502" s="139"/>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spans="1:26" ht="14.25" customHeight="1" x14ac:dyDescent="0.2">
      <c r="A503" s="142"/>
      <c r="B503" s="138"/>
      <c r="C503" s="139"/>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spans="1:26" ht="14.25" customHeight="1" x14ac:dyDescent="0.2">
      <c r="A504" s="142"/>
      <c r="B504" s="138"/>
      <c r="C504" s="139"/>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spans="1:26" ht="14.25" customHeight="1" x14ac:dyDescent="0.2">
      <c r="A505" s="142"/>
      <c r="B505" s="138"/>
      <c r="C505" s="139"/>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spans="1:26" ht="14.25" customHeight="1" x14ac:dyDescent="0.2">
      <c r="A506" s="142"/>
      <c r="B506" s="138"/>
      <c r="C506" s="139"/>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spans="1:26" ht="14.25" customHeight="1" x14ac:dyDescent="0.2">
      <c r="A507" s="142"/>
      <c r="B507" s="138"/>
      <c r="C507" s="139"/>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spans="1:26" ht="14.25" customHeight="1" x14ac:dyDescent="0.2">
      <c r="A508" s="142"/>
      <c r="B508" s="138"/>
      <c r="C508" s="139"/>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spans="1:26" ht="14.25" customHeight="1" x14ac:dyDescent="0.2">
      <c r="A509" s="142"/>
      <c r="B509" s="138"/>
      <c r="C509" s="139"/>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spans="1:26" ht="14.25" customHeight="1" x14ac:dyDescent="0.2">
      <c r="A510" s="142"/>
      <c r="B510" s="138"/>
      <c r="C510" s="139"/>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spans="1:26" ht="14.25" customHeight="1" x14ac:dyDescent="0.2">
      <c r="A511" s="142"/>
      <c r="B511" s="138"/>
      <c r="C511" s="139"/>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spans="1:26" ht="14.25" customHeight="1" x14ac:dyDescent="0.2">
      <c r="A512" s="142"/>
      <c r="B512" s="138"/>
      <c r="C512" s="139"/>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spans="1:26" ht="14.25" customHeight="1" x14ac:dyDescent="0.2">
      <c r="A513" s="142"/>
      <c r="B513" s="138"/>
      <c r="C513" s="139"/>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spans="1:26" ht="14.25" customHeight="1" x14ac:dyDescent="0.2">
      <c r="A514" s="142"/>
      <c r="B514" s="138"/>
      <c r="C514" s="139"/>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spans="1:26" ht="14.25" customHeight="1" x14ac:dyDescent="0.2">
      <c r="A515" s="142"/>
      <c r="B515" s="138"/>
      <c r="C515" s="139"/>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spans="1:26" ht="14.25" customHeight="1" x14ac:dyDescent="0.2">
      <c r="A516" s="142"/>
      <c r="B516" s="138"/>
      <c r="C516" s="139"/>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spans="1:26" ht="14.25" customHeight="1" x14ac:dyDescent="0.2">
      <c r="A517" s="142"/>
      <c r="B517" s="138"/>
      <c r="C517" s="139"/>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spans="1:26" ht="14.25" customHeight="1" x14ac:dyDescent="0.2">
      <c r="A518" s="142"/>
      <c r="B518" s="138"/>
      <c r="C518" s="139"/>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spans="1:26" ht="14.25" customHeight="1" x14ac:dyDescent="0.2">
      <c r="A519" s="142"/>
      <c r="B519" s="138"/>
      <c r="C519" s="139"/>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spans="1:26" ht="14.25" customHeight="1" x14ac:dyDescent="0.2">
      <c r="A520" s="142"/>
      <c r="B520" s="138"/>
      <c r="C520" s="139"/>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spans="1:26" ht="14.25" customHeight="1" x14ac:dyDescent="0.2">
      <c r="A521" s="142"/>
      <c r="B521" s="138"/>
      <c r="C521" s="139"/>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spans="1:26" ht="14.25" customHeight="1" x14ac:dyDescent="0.2">
      <c r="A522" s="142"/>
      <c r="B522" s="138"/>
      <c r="C522" s="139"/>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spans="1:26" ht="14.25" customHeight="1" x14ac:dyDescent="0.2">
      <c r="A523" s="142"/>
      <c r="B523" s="138"/>
      <c r="C523" s="139"/>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spans="1:26" ht="14.25" customHeight="1" x14ac:dyDescent="0.2">
      <c r="A524" s="142"/>
      <c r="B524" s="138"/>
      <c r="C524" s="139"/>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spans="1:26" ht="14.25" customHeight="1" x14ac:dyDescent="0.2">
      <c r="A525" s="142"/>
      <c r="B525" s="138"/>
      <c r="C525" s="139"/>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spans="1:26" ht="14.25" customHeight="1" x14ac:dyDescent="0.2">
      <c r="A526" s="142"/>
      <c r="B526" s="138"/>
      <c r="C526" s="139"/>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spans="1:26" ht="14.25" customHeight="1" x14ac:dyDescent="0.2">
      <c r="A527" s="142"/>
      <c r="B527" s="138"/>
      <c r="C527" s="139"/>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spans="1:26" ht="14.25" customHeight="1" x14ac:dyDescent="0.2">
      <c r="A528" s="142"/>
      <c r="B528" s="138"/>
      <c r="C528" s="139"/>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spans="1:26" ht="14.25" customHeight="1" x14ac:dyDescent="0.2">
      <c r="A529" s="142"/>
      <c r="B529" s="138"/>
      <c r="C529" s="139"/>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spans="1:26" ht="14.25" customHeight="1" x14ac:dyDescent="0.2">
      <c r="A530" s="142"/>
      <c r="B530" s="138"/>
      <c r="C530" s="139"/>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spans="1:26" ht="14.25" customHeight="1" x14ac:dyDescent="0.2">
      <c r="A531" s="142"/>
      <c r="B531" s="138"/>
      <c r="C531" s="139"/>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spans="1:26" ht="14.25" customHeight="1" x14ac:dyDescent="0.2">
      <c r="A532" s="142"/>
      <c r="B532" s="138"/>
      <c r="C532" s="139"/>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spans="1:26" ht="14.25" customHeight="1" x14ac:dyDescent="0.2">
      <c r="A533" s="142"/>
      <c r="B533" s="138"/>
      <c r="C533" s="139"/>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spans="1:26" ht="14.25" customHeight="1" x14ac:dyDescent="0.2">
      <c r="A534" s="142"/>
      <c r="B534" s="138"/>
      <c r="C534" s="139"/>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spans="1:26" ht="14.25" customHeight="1" x14ac:dyDescent="0.2">
      <c r="A535" s="142"/>
      <c r="B535" s="138"/>
      <c r="C535" s="139"/>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spans="1:26" ht="14.25" customHeight="1" x14ac:dyDescent="0.2">
      <c r="A536" s="142"/>
      <c r="B536" s="138"/>
      <c r="C536" s="139"/>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spans="1:26" ht="14.25" customHeight="1" x14ac:dyDescent="0.2">
      <c r="A537" s="142"/>
      <c r="B537" s="138"/>
      <c r="C537" s="139"/>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spans="1:26" ht="14.25" customHeight="1" x14ac:dyDescent="0.2">
      <c r="A538" s="142"/>
      <c r="B538" s="138"/>
      <c r="C538" s="139"/>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spans="1:26" ht="14.25" customHeight="1" x14ac:dyDescent="0.2">
      <c r="A539" s="142"/>
      <c r="B539" s="138"/>
      <c r="C539" s="139"/>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spans="1:26" ht="14.25" customHeight="1" x14ac:dyDescent="0.2">
      <c r="A540" s="142"/>
      <c r="B540" s="138"/>
      <c r="C540" s="139"/>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spans="1:26" ht="14.25" customHeight="1" x14ac:dyDescent="0.2">
      <c r="A541" s="142"/>
      <c r="B541" s="138"/>
      <c r="C541" s="139"/>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spans="1:26" ht="14.25" customHeight="1" x14ac:dyDescent="0.2">
      <c r="A542" s="142"/>
      <c r="B542" s="138"/>
      <c r="C542" s="139"/>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spans="1:26" ht="14.25" customHeight="1" x14ac:dyDescent="0.2">
      <c r="A543" s="142"/>
      <c r="B543" s="138"/>
      <c r="C543" s="139"/>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spans="1:26" ht="14.25" customHeight="1" x14ac:dyDescent="0.2">
      <c r="A544" s="142"/>
      <c r="B544" s="138"/>
      <c r="C544" s="139"/>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spans="1:26" ht="14.25" customHeight="1" x14ac:dyDescent="0.2">
      <c r="A545" s="142"/>
      <c r="B545" s="138"/>
      <c r="C545" s="139"/>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spans="1:26" ht="14.25" customHeight="1" x14ac:dyDescent="0.2">
      <c r="A546" s="142"/>
      <c r="B546" s="138"/>
      <c r="C546" s="139"/>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spans="1:26" ht="14.25" customHeight="1" x14ac:dyDescent="0.2">
      <c r="A547" s="142"/>
      <c r="B547" s="138"/>
      <c r="C547" s="139"/>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spans="1:26" ht="14.25" customHeight="1" x14ac:dyDescent="0.2">
      <c r="A548" s="142"/>
      <c r="B548" s="138"/>
      <c r="C548" s="139"/>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spans="1:26" ht="14.25" customHeight="1" x14ac:dyDescent="0.2">
      <c r="A549" s="142"/>
      <c r="B549" s="138"/>
      <c r="C549" s="139"/>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spans="1:26" ht="14.25" customHeight="1" x14ac:dyDescent="0.2">
      <c r="A550" s="142"/>
      <c r="B550" s="138"/>
      <c r="C550" s="139"/>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spans="1:26" ht="14.25" customHeight="1" x14ac:dyDescent="0.2">
      <c r="A551" s="142"/>
      <c r="B551" s="138"/>
      <c r="C551" s="139"/>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spans="1:26" ht="14.25" customHeight="1" x14ac:dyDescent="0.2">
      <c r="A552" s="142"/>
      <c r="B552" s="138"/>
      <c r="C552" s="139"/>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spans="1:26" ht="14.25" customHeight="1" x14ac:dyDescent="0.2">
      <c r="A553" s="142"/>
      <c r="B553" s="138"/>
      <c r="C553" s="139"/>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spans="1:26" ht="14.25" customHeight="1" x14ac:dyDescent="0.2">
      <c r="A554" s="142"/>
      <c r="B554" s="138"/>
      <c r="C554" s="139"/>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spans="1:26" ht="14.25" customHeight="1" x14ac:dyDescent="0.2">
      <c r="A555" s="142"/>
      <c r="B555" s="138"/>
      <c r="C555" s="139"/>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spans="1:26" ht="14.25" customHeight="1" x14ac:dyDescent="0.2">
      <c r="A556" s="142"/>
      <c r="B556" s="138"/>
      <c r="C556" s="139"/>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spans="1:26" ht="14.25" customHeight="1" x14ac:dyDescent="0.2">
      <c r="A557" s="142"/>
      <c r="B557" s="138"/>
      <c r="C557" s="139"/>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spans="1:26" ht="14.25" customHeight="1" x14ac:dyDescent="0.2">
      <c r="A558" s="142"/>
      <c r="B558" s="138"/>
      <c r="C558" s="139"/>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spans="1:26" ht="14.25" customHeight="1" x14ac:dyDescent="0.2">
      <c r="A559" s="142"/>
      <c r="B559" s="138"/>
      <c r="C559" s="139"/>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spans="1:26" ht="14.25" customHeight="1" x14ac:dyDescent="0.2">
      <c r="A560" s="142"/>
      <c r="B560" s="138"/>
      <c r="C560" s="139"/>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spans="1:26" ht="14.25" customHeight="1" x14ac:dyDescent="0.2">
      <c r="A561" s="142"/>
      <c r="B561" s="138"/>
      <c r="C561" s="139"/>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spans="1:26" ht="14.25" customHeight="1" x14ac:dyDescent="0.2">
      <c r="A562" s="142"/>
      <c r="B562" s="138"/>
      <c r="C562" s="139"/>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spans="1:26" ht="14.25" customHeight="1" x14ac:dyDescent="0.2">
      <c r="A563" s="142"/>
      <c r="B563" s="138"/>
      <c r="C563" s="139"/>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spans="1:26" ht="14.25" customHeight="1" x14ac:dyDescent="0.2">
      <c r="A564" s="142"/>
      <c r="B564" s="138"/>
      <c r="C564" s="139"/>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spans="1:26" ht="14.25" customHeight="1" x14ac:dyDescent="0.2">
      <c r="A565" s="142"/>
      <c r="B565" s="138"/>
      <c r="C565" s="139"/>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spans="1:26" ht="14.25" customHeight="1" x14ac:dyDescent="0.2">
      <c r="A566" s="142"/>
      <c r="B566" s="138"/>
      <c r="C566" s="139"/>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spans="1:26" ht="14.25" customHeight="1" x14ac:dyDescent="0.2">
      <c r="A567" s="142"/>
      <c r="B567" s="138"/>
      <c r="C567" s="139"/>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spans="1:26" ht="14.25" customHeight="1" x14ac:dyDescent="0.2">
      <c r="A568" s="142"/>
      <c r="B568" s="138"/>
      <c r="C568" s="139"/>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spans="1:26" ht="14.25" customHeight="1" x14ac:dyDescent="0.2">
      <c r="A569" s="142"/>
      <c r="B569" s="138"/>
      <c r="C569" s="139"/>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spans="1:26" ht="14.25" customHeight="1" x14ac:dyDescent="0.2">
      <c r="A570" s="142"/>
      <c r="B570" s="138"/>
      <c r="C570" s="139"/>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spans="1:26" ht="14.25" customHeight="1" x14ac:dyDescent="0.2">
      <c r="A571" s="142"/>
      <c r="B571" s="138"/>
      <c r="C571" s="139"/>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spans="1:26" ht="14.25" customHeight="1" x14ac:dyDescent="0.2">
      <c r="A572" s="142"/>
      <c r="B572" s="138"/>
      <c r="C572" s="139"/>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spans="1:26" ht="14.25" customHeight="1" x14ac:dyDescent="0.2">
      <c r="A573" s="142"/>
      <c r="B573" s="138"/>
      <c r="C573" s="139"/>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spans="1:26" ht="14.25" customHeight="1" x14ac:dyDescent="0.2">
      <c r="A574" s="142"/>
      <c r="B574" s="138"/>
      <c r="C574" s="139"/>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spans="1:26" ht="14.25" customHeight="1" x14ac:dyDescent="0.2">
      <c r="A575" s="142"/>
      <c r="B575" s="138"/>
      <c r="C575" s="139"/>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spans="1:26" ht="14.25" customHeight="1" x14ac:dyDescent="0.2">
      <c r="A576" s="142"/>
      <c r="B576" s="138"/>
      <c r="C576" s="139"/>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spans="1:26" ht="14.25" customHeight="1" x14ac:dyDescent="0.2">
      <c r="A577" s="142"/>
      <c r="B577" s="138"/>
      <c r="C577" s="139"/>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spans="1:26" ht="14.25" customHeight="1" x14ac:dyDescent="0.2">
      <c r="A578" s="142"/>
      <c r="B578" s="138"/>
      <c r="C578" s="139"/>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spans="1:26" ht="14.25" customHeight="1" x14ac:dyDescent="0.2">
      <c r="A579" s="142"/>
      <c r="B579" s="138"/>
      <c r="C579" s="139"/>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spans="1:26" ht="14.25" customHeight="1" x14ac:dyDescent="0.2">
      <c r="A580" s="142"/>
      <c r="B580" s="138"/>
      <c r="C580" s="139"/>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spans="1:26" ht="14.25" customHeight="1" x14ac:dyDescent="0.2">
      <c r="A581" s="142"/>
      <c r="B581" s="138"/>
      <c r="C581" s="139"/>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spans="1:26" ht="14.25" customHeight="1" x14ac:dyDescent="0.2">
      <c r="A582" s="142"/>
      <c r="B582" s="138"/>
      <c r="C582" s="139"/>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spans="1:26" ht="14.25" customHeight="1" x14ac:dyDescent="0.2">
      <c r="A583" s="142"/>
      <c r="B583" s="138"/>
      <c r="C583" s="139"/>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spans="1:26" ht="14.25" customHeight="1" x14ac:dyDescent="0.2">
      <c r="A584" s="142"/>
      <c r="B584" s="138"/>
      <c r="C584" s="139"/>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spans="1:26" ht="14.25" customHeight="1" x14ac:dyDescent="0.2">
      <c r="A585" s="142"/>
      <c r="B585" s="138"/>
      <c r="C585" s="139"/>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spans="1:26" ht="14.25" customHeight="1" x14ac:dyDescent="0.2">
      <c r="A586" s="142"/>
      <c r="B586" s="138"/>
      <c r="C586" s="139"/>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spans="1:26" ht="14.25" customHeight="1" x14ac:dyDescent="0.2">
      <c r="A587" s="142"/>
      <c r="B587" s="138"/>
      <c r="C587" s="139"/>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spans="1:26" ht="14.25" customHeight="1" x14ac:dyDescent="0.2">
      <c r="A588" s="142"/>
      <c r="B588" s="138"/>
      <c r="C588" s="139"/>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spans="1:26" ht="14.25" customHeight="1" x14ac:dyDescent="0.2">
      <c r="A589" s="142"/>
      <c r="B589" s="138"/>
      <c r="C589" s="139"/>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spans="1:26" ht="14.25" customHeight="1" x14ac:dyDescent="0.2">
      <c r="A590" s="142"/>
      <c r="B590" s="138"/>
      <c r="C590" s="139"/>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spans="1:26" ht="14.25" customHeight="1" x14ac:dyDescent="0.2">
      <c r="A591" s="142"/>
      <c r="B591" s="138"/>
      <c r="C591" s="139"/>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spans="1:26" ht="14.25" customHeight="1" x14ac:dyDescent="0.2">
      <c r="A592" s="142"/>
      <c r="B592" s="138"/>
      <c r="C592" s="139"/>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spans="1:26" ht="14.25" customHeight="1" x14ac:dyDescent="0.2">
      <c r="A593" s="142"/>
      <c r="B593" s="138"/>
      <c r="C593" s="139"/>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spans="1:26" ht="14.25" customHeight="1" x14ac:dyDescent="0.2">
      <c r="A594" s="142"/>
      <c r="B594" s="138"/>
      <c r="C594" s="139"/>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spans="1:26" ht="14.25" customHeight="1" x14ac:dyDescent="0.2">
      <c r="A595" s="142"/>
      <c r="B595" s="138"/>
      <c r="C595" s="139"/>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spans="1:26" ht="14.25" customHeight="1" x14ac:dyDescent="0.2">
      <c r="A596" s="142"/>
      <c r="B596" s="138"/>
      <c r="C596" s="139"/>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spans="1:26" ht="14.25" customHeight="1" x14ac:dyDescent="0.2">
      <c r="A597" s="142"/>
      <c r="B597" s="138"/>
      <c r="C597" s="139"/>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spans="1:26" ht="14.25" customHeight="1" x14ac:dyDescent="0.2">
      <c r="A598" s="142"/>
      <c r="B598" s="138"/>
      <c r="C598" s="139"/>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spans="1:26" ht="14.25" customHeight="1" x14ac:dyDescent="0.2">
      <c r="A599" s="142"/>
      <c r="B599" s="138"/>
      <c r="C599" s="139"/>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spans="1:26" ht="14.25" customHeight="1" x14ac:dyDescent="0.2">
      <c r="A600" s="142"/>
      <c r="B600" s="138"/>
      <c r="C600" s="139"/>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spans="1:26" ht="14.25" customHeight="1" x14ac:dyDescent="0.2">
      <c r="A601" s="142"/>
      <c r="B601" s="138"/>
      <c r="C601" s="139"/>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spans="1:26" ht="14.25" customHeight="1" x14ac:dyDescent="0.2">
      <c r="A602" s="142"/>
      <c r="B602" s="138"/>
      <c r="C602" s="139"/>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spans="1:26" ht="14.25" customHeight="1" x14ac:dyDescent="0.2">
      <c r="A603" s="142"/>
      <c r="B603" s="138"/>
      <c r="C603" s="139"/>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spans="1:26" ht="14.25" customHeight="1" x14ac:dyDescent="0.2">
      <c r="A604" s="142"/>
      <c r="B604" s="138"/>
      <c r="C604" s="139"/>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spans="1:26" ht="14.25" customHeight="1" x14ac:dyDescent="0.2">
      <c r="A605" s="142"/>
      <c r="B605" s="138"/>
      <c r="C605" s="139"/>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spans="1:26" ht="14.25" customHeight="1" x14ac:dyDescent="0.2">
      <c r="A606" s="142"/>
      <c r="B606" s="138"/>
      <c r="C606" s="139"/>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spans="1:26" ht="14.25" customHeight="1" x14ac:dyDescent="0.2">
      <c r="A607" s="142"/>
      <c r="B607" s="138"/>
      <c r="C607" s="139"/>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spans="1:26" ht="14.25" customHeight="1" x14ac:dyDescent="0.2">
      <c r="A608" s="142"/>
      <c r="B608" s="138"/>
      <c r="C608" s="139"/>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spans="1:26" ht="14.25" customHeight="1" x14ac:dyDescent="0.2">
      <c r="A609" s="142"/>
      <c r="B609" s="138"/>
      <c r="C609" s="139"/>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spans="1:26" ht="14.25" customHeight="1" x14ac:dyDescent="0.2">
      <c r="A610" s="142"/>
      <c r="B610" s="138"/>
      <c r="C610" s="139"/>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spans="1:26" ht="14.25" customHeight="1" x14ac:dyDescent="0.2">
      <c r="A611" s="142"/>
      <c r="B611" s="138"/>
      <c r="C611" s="139"/>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spans="1:26" ht="14.25" customHeight="1" x14ac:dyDescent="0.2">
      <c r="A612" s="142"/>
      <c r="B612" s="138"/>
      <c r="C612" s="139"/>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spans="1:26" ht="14.25" customHeight="1" x14ac:dyDescent="0.2">
      <c r="A613" s="142"/>
      <c r="B613" s="138"/>
      <c r="C613" s="139"/>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spans="1:26" ht="14.25" customHeight="1" x14ac:dyDescent="0.2">
      <c r="A614" s="142"/>
      <c r="B614" s="138"/>
      <c r="C614" s="139"/>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spans="1:26" ht="14.25" customHeight="1" x14ac:dyDescent="0.2">
      <c r="A615" s="142"/>
      <c r="B615" s="138"/>
      <c r="C615" s="139"/>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spans="1:26" ht="14.25" customHeight="1" x14ac:dyDescent="0.2">
      <c r="A616" s="142"/>
      <c r="B616" s="138"/>
      <c r="C616" s="139"/>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spans="1:26" ht="14.25" customHeight="1" x14ac:dyDescent="0.2">
      <c r="A617" s="142"/>
      <c r="B617" s="138"/>
      <c r="C617" s="139"/>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spans="1:26" ht="14.25" customHeight="1" x14ac:dyDescent="0.2">
      <c r="A618" s="142"/>
      <c r="B618" s="138"/>
      <c r="C618" s="139"/>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spans="1:26" ht="14.25" customHeight="1" x14ac:dyDescent="0.2">
      <c r="A619" s="142"/>
      <c r="B619" s="138"/>
      <c r="C619" s="139"/>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spans="1:26" ht="14.25" customHeight="1" x14ac:dyDescent="0.2">
      <c r="A620" s="142"/>
      <c r="B620" s="138"/>
      <c r="C620" s="139"/>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spans="1:26" ht="14.25" customHeight="1" x14ac:dyDescent="0.2">
      <c r="A621" s="142"/>
      <c r="B621" s="138"/>
      <c r="C621" s="139"/>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spans="1:26" ht="14.25" customHeight="1" x14ac:dyDescent="0.2">
      <c r="A622" s="142"/>
      <c r="B622" s="138"/>
      <c r="C622" s="139"/>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spans="1:26" ht="14.25" customHeight="1" x14ac:dyDescent="0.2">
      <c r="A623" s="142"/>
      <c r="B623" s="138"/>
      <c r="C623" s="139"/>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spans="1:26" ht="14.25" customHeight="1" x14ac:dyDescent="0.2">
      <c r="A624" s="142"/>
      <c r="B624" s="138"/>
      <c r="C624" s="139"/>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spans="1:26" ht="14.25" customHeight="1" x14ac:dyDescent="0.2">
      <c r="A625" s="142"/>
      <c r="B625" s="138"/>
      <c r="C625" s="139"/>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spans="1:26" ht="14.25" customHeight="1" x14ac:dyDescent="0.2">
      <c r="A626" s="142"/>
      <c r="B626" s="138"/>
      <c r="C626" s="139"/>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spans="1:26" ht="14.25" customHeight="1" x14ac:dyDescent="0.2">
      <c r="A627" s="142"/>
      <c r="B627" s="138"/>
      <c r="C627" s="139"/>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spans="1:26" ht="14.25" customHeight="1" x14ac:dyDescent="0.2">
      <c r="A628" s="142"/>
      <c r="B628" s="138"/>
      <c r="C628" s="139"/>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spans="1:26" ht="14.25" customHeight="1" x14ac:dyDescent="0.2">
      <c r="A629" s="142"/>
      <c r="B629" s="138"/>
      <c r="C629" s="139"/>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spans="1:26" ht="14.25" customHeight="1" x14ac:dyDescent="0.2">
      <c r="A630" s="142"/>
      <c r="B630" s="138"/>
      <c r="C630" s="139"/>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spans="1:26" ht="14.25" customHeight="1" x14ac:dyDescent="0.2">
      <c r="A631" s="142"/>
      <c r="B631" s="138"/>
      <c r="C631" s="139"/>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spans="1:26" ht="14.25" customHeight="1" x14ac:dyDescent="0.2">
      <c r="A632" s="142"/>
      <c r="B632" s="138"/>
      <c r="C632" s="139"/>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spans="1:26" ht="14.25" customHeight="1" x14ac:dyDescent="0.2">
      <c r="A633" s="142"/>
      <c r="B633" s="138"/>
      <c r="C633" s="139"/>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spans="1:26" ht="14.25" customHeight="1" x14ac:dyDescent="0.2">
      <c r="A634" s="142"/>
      <c r="B634" s="138"/>
      <c r="C634" s="139"/>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spans="1:26" ht="14.25" customHeight="1" x14ac:dyDescent="0.2">
      <c r="A635" s="142"/>
      <c r="B635" s="138"/>
      <c r="C635" s="139"/>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spans="1:26" ht="14.25" customHeight="1" x14ac:dyDescent="0.2">
      <c r="A636" s="142"/>
      <c r="B636" s="138"/>
      <c r="C636" s="139"/>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spans="1:26" ht="14.25" customHeight="1" x14ac:dyDescent="0.2">
      <c r="A637" s="142"/>
      <c r="B637" s="138"/>
      <c r="C637" s="139"/>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spans="1:26" ht="14.25" customHeight="1" x14ac:dyDescent="0.2">
      <c r="A638" s="142"/>
      <c r="B638" s="138"/>
      <c r="C638" s="139"/>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spans="1:26" ht="14.25" customHeight="1" x14ac:dyDescent="0.2">
      <c r="A639" s="142"/>
      <c r="B639" s="138"/>
      <c r="C639" s="139"/>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spans="1:26" ht="14.25" customHeight="1" x14ac:dyDescent="0.2">
      <c r="A640" s="142"/>
      <c r="B640" s="138"/>
      <c r="C640" s="139"/>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spans="1:26" ht="14.25" customHeight="1" x14ac:dyDescent="0.2">
      <c r="A641" s="142"/>
      <c r="B641" s="138"/>
      <c r="C641" s="139"/>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spans="1:26" ht="14.25" customHeight="1" x14ac:dyDescent="0.2">
      <c r="A642" s="142"/>
      <c r="B642" s="138"/>
      <c r="C642" s="139"/>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spans="1:26" ht="14.25" customHeight="1" x14ac:dyDescent="0.2">
      <c r="A643" s="142"/>
      <c r="B643" s="138"/>
      <c r="C643" s="139"/>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spans="1:26" ht="14.25" customHeight="1" x14ac:dyDescent="0.2">
      <c r="A644" s="142"/>
      <c r="B644" s="138"/>
      <c r="C644" s="139"/>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spans="1:26" ht="14.25" customHeight="1" x14ac:dyDescent="0.2">
      <c r="A645" s="142"/>
      <c r="B645" s="138"/>
      <c r="C645" s="139"/>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spans="1:26" ht="14.25" customHeight="1" x14ac:dyDescent="0.2">
      <c r="A646" s="142"/>
      <c r="B646" s="138"/>
      <c r="C646" s="139"/>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spans="1:26" ht="14.25" customHeight="1" x14ac:dyDescent="0.2">
      <c r="A647" s="142"/>
      <c r="B647" s="138"/>
      <c r="C647" s="139"/>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spans="1:26" ht="14.25" customHeight="1" x14ac:dyDescent="0.2">
      <c r="A648" s="142"/>
      <c r="B648" s="138"/>
      <c r="C648" s="139"/>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spans="1:26" ht="14.25" customHeight="1" x14ac:dyDescent="0.2">
      <c r="A649" s="142"/>
      <c r="B649" s="138"/>
      <c r="C649" s="139"/>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spans="1:26" ht="14.25" customHeight="1" x14ac:dyDescent="0.2">
      <c r="A650" s="142"/>
      <c r="B650" s="138"/>
      <c r="C650" s="139"/>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spans="1:26" ht="14.25" customHeight="1" x14ac:dyDescent="0.2">
      <c r="A651" s="142"/>
      <c r="B651" s="138"/>
      <c r="C651" s="139"/>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spans="1:26" ht="14.25" customHeight="1" x14ac:dyDescent="0.2">
      <c r="A652" s="142"/>
      <c r="B652" s="138"/>
      <c r="C652" s="139"/>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spans="1:26" ht="14.25" customHeight="1" x14ac:dyDescent="0.2">
      <c r="A653" s="142"/>
      <c r="B653" s="138"/>
      <c r="C653" s="139"/>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spans="1:26" ht="14.25" customHeight="1" x14ac:dyDescent="0.2">
      <c r="A654" s="142"/>
      <c r="B654" s="138"/>
      <c r="C654" s="139"/>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spans="1:26" ht="14.25" customHeight="1" x14ac:dyDescent="0.2">
      <c r="A655" s="142"/>
      <c r="B655" s="138"/>
      <c r="C655" s="139"/>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spans="1:26" ht="14.25" customHeight="1" x14ac:dyDescent="0.2">
      <c r="A656" s="142"/>
      <c r="B656" s="138"/>
      <c r="C656" s="139"/>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spans="1:26" ht="14.25" customHeight="1" x14ac:dyDescent="0.2">
      <c r="A657" s="142"/>
      <c r="B657" s="138"/>
      <c r="C657" s="139"/>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spans="1:26" ht="14.25" customHeight="1" x14ac:dyDescent="0.2">
      <c r="A658" s="142"/>
      <c r="B658" s="138"/>
      <c r="C658" s="139"/>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spans="1:26" ht="14.25" customHeight="1" x14ac:dyDescent="0.2">
      <c r="A659" s="142"/>
      <c r="B659" s="138"/>
      <c r="C659" s="139"/>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spans="1:26" ht="14.25" customHeight="1" x14ac:dyDescent="0.2">
      <c r="A660" s="142"/>
      <c r="B660" s="138"/>
      <c r="C660" s="139"/>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spans="1:26" ht="14.25" customHeight="1" x14ac:dyDescent="0.2">
      <c r="A661" s="142"/>
      <c r="B661" s="138"/>
      <c r="C661" s="139"/>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spans="1:26" ht="14.25" customHeight="1" x14ac:dyDescent="0.2">
      <c r="A662" s="142"/>
      <c r="B662" s="138"/>
      <c r="C662" s="139"/>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spans="1:26" ht="14.25" customHeight="1" x14ac:dyDescent="0.2">
      <c r="A663" s="142"/>
      <c r="B663" s="138"/>
      <c r="C663" s="139"/>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spans="1:26" ht="14.25" customHeight="1" x14ac:dyDescent="0.2">
      <c r="A664" s="142"/>
      <c r="B664" s="138"/>
      <c r="C664" s="139"/>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spans="1:26" ht="14.25" customHeight="1" x14ac:dyDescent="0.2">
      <c r="A665" s="142"/>
      <c r="B665" s="138"/>
      <c r="C665" s="139"/>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spans="1:26" ht="14.25" customHeight="1" x14ac:dyDescent="0.2">
      <c r="A666" s="142"/>
      <c r="B666" s="138"/>
      <c r="C666" s="139"/>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spans="1:26" ht="14.25" customHeight="1" x14ac:dyDescent="0.2">
      <c r="A667" s="142"/>
      <c r="B667" s="138"/>
      <c r="C667" s="139"/>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spans="1:26" ht="14.25" customHeight="1" x14ac:dyDescent="0.2">
      <c r="A668" s="142"/>
      <c r="B668" s="138"/>
      <c r="C668" s="139"/>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spans="1:26" ht="14.25" customHeight="1" x14ac:dyDescent="0.2">
      <c r="A669" s="142"/>
      <c r="B669" s="138"/>
      <c r="C669" s="139"/>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spans="1:26" ht="14.25" customHeight="1" x14ac:dyDescent="0.2">
      <c r="A670" s="142"/>
      <c r="B670" s="138"/>
      <c r="C670" s="139"/>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spans="1:26" ht="14.25" customHeight="1" x14ac:dyDescent="0.2">
      <c r="A671" s="142"/>
      <c r="B671" s="138"/>
      <c r="C671" s="139"/>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spans="1:26" ht="14.25" customHeight="1" x14ac:dyDescent="0.2">
      <c r="A672" s="142"/>
      <c r="B672" s="138"/>
      <c r="C672" s="139"/>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spans="1:26" ht="14.25" customHeight="1" x14ac:dyDescent="0.2">
      <c r="A673" s="142"/>
      <c r="B673" s="138"/>
      <c r="C673" s="139"/>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spans="1:26" ht="14.25" customHeight="1" x14ac:dyDescent="0.2">
      <c r="A674" s="142"/>
      <c r="B674" s="138"/>
      <c r="C674" s="139"/>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spans="1:26" ht="14.25" customHeight="1" x14ac:dyDescent="0.2">
      <c r="A675" s="142"/>
      <c r="B675" s="138"/>
      <c r="C675" s="139"/>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spans="1:26" ht="14.25" customHeight="1" x14ac:dyDescent="0.2">
      <c r="A676" s="142"/>
      <c r="B676" s="138"/>
      <c r="C676" s="139"/>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spans="1:26" ht="14.25" customHeight="1" x14ac:dyDescent="0.2">
      <c r="A677" s="142"/>
      <c r="B677" s="138"/>
      <c r="C677" s="139"/>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spans="1:26" ht="14.25" customHeight="1" x14ac:dyDescent="0.2">
      <c r="A678" s="142"/>
      <c r="B678" s="138"/>
      <c r="C678" s="139"/>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spans="1:26" ht="14.25" customHeight="1" x14ac:dyDescent="0.2">
      <c r="A679" s="142"/>
      <c r="B679" s="138"/>
      <c r="C679" s="139"/>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spans="1:26" ht="14.25" customHeight="1" x14ac:dyDescent="0.2">
      <c r="A680" s="142"/>
      <c r="B680" s="138"/>
      <c r="C680" s="139"/>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spans="1:26" ht="14.25" customHeight="1" x14ac:dyDescent="0.2">
      <c r="A681" s="142"/>
      <c r="B681" s="138"/>
      <c r="C681" s="139"/>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spans="1:26" ht="14.25" customHeight="1" x14ac:dyDescent="0.2">
      <c r="A682" s="142"/>
      <c r="B682" s="138"/>
      <c r="C682" s="139"/>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spans="1:26" ht="14.25" customHeight="1" x14ac:dyDescent="0.2">
      <c r="A683" s="142"/>
      <c r="B683" s="138"/>
      <c r="C683" s="139"/>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spans="1:26" ht="14.25" customHeight="1" x14ac:dyDescent="0.2">
      <c r="A684" s="142"/>
      <c r="B684" s="138"/>
      <c r="C684" s="139"/>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spans="1:26" ht="14.25" customHeight="1" x14ac:dyDescent="0.2">
      <c r="A685" s="142"/>
      <c r="B685" s="138"/>
      <c r="C685" s="139"/>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spans="1:26" ht="14.25" customHeight="1" x14ac:dyDescent="0.2">
      <c r="A686" s="142"/>
      <c r="B686" s="138"/>
      <c r="C686" s="139"/>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spans="1:26" ht="14.25" customHeight="1" x14ac:dyDescent="0.2">
      <c r="A687" s="142"/>
      <c r="B687" s="138"/>
      <c r="C687" s="139"/>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spans="1:26" ht="14.25" customHeight="1" x14ac:dyDescent="0.2">
      <c r="A688" s="142"/>
      <c r="B688" s="138"/>
      <c r="C688" s="139"/>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spans="1:26" ht="14.25" customHeight="1" x14ac:dyDescent="0.2">
      <c r="A689" s="142"/>
      <c r="B689" s="138"/>
      <c r="C689" s="139"/>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spans="1:26" ht="14.25" customHeight="1" x14ac:dyDescent="0.2">
      <c r="A690" s="142"/>
      <c r="B690" s="138"/>
      <c r="C690" s="139"/>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spans="1:26" ht="14.25" customHeight="1" x14ac:dyDescent="0.2">
      <c r="A691" s="142"/>
      <c r="B691" s="138"/>
      <c r="C691" s="139"/>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spans="1:26" ht="14.25" customHeight="1" x14ac:dyDescent="0.2">
      <c r="A692" s="142"/>
      <c r="B692" s="138"/>
      <c r="C692" s="139"/>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spans="1:26" ht="14.25" customHeight="1" x14ac:dyDescent="0.2">
      <c r="A693" s="142"/>
      <c r="B693" s="138"/>
      <c r="C693" s="139"/>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spans="1:26" ht="14.25" customHeight="1" x14ac:dyDescent="0.2">
      <c r="A694" s="142"/>
      <c r="B694" s="138"/>
      <c r="C694" s="139"/>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spans="1:26" ht="14.25" customHeight="1" x14ac:dyDescent="0.2">
      <c r="A695" s="142"/>
      <c r="B695" s="138"/>
      <c r="C695" s="139"/>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spans="1:26" ht="14.25" customHeight="1" x14ac:dyDescent="0.2">
      <c r="A696" s="142"/>
      <c r="B696" s="138"/>
      <c r="C696" s="139"/>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spans="1:26" ht="14.25" customHeight="1" x14ac:dyDescent="0.2">
      <c r="A697" s="142"/>
      <c r="B697" s="138"/>
      <c r="C697" s="139"/>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spans="1:26" ht="14.25" customHeight="1" x14ac:dyDescent="0.2">
      <c r="A698" s="142"/>
      <c r="B698" s="138"/>
      <c r="C698" s="139"/>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spans="1:26" ht="14.25" customHeight="1" x14ac:dyDescent="0.2">
      <c r="A699" s="142"/>
      <c r="B699" s="138"/>
      <c r="C699" s="139"/>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spans="1:26" ht="14.25" customHeight="1" x14ac:dyDescent="0.2">
      <c r="A700" s="142"/>
      <c r="B700" s="138"/>
      <c r="C700" s="139"/>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spans="1:26" ht="14.25" customHeight="1" x14ac:dyDescent="0.2">
      <c r="A701" s="142"/>
      <c r="B701" s="138"/>
      <c r="C701" s="139"/>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spans="1:26" ht="14.25" customHeight="1" x14ac:dyDescent="0.2">
      <c r="A702" s="142"/>
      <c r="B702" s="138"/>
      <c r="C702" s="139"/>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spans="1:26" ht="14.25" customHeight="1" x14ac:dyDescent="0.2">
      <c r="A703" s="142"/>
      <c r="B703" s="138"/>
      <c r="C703" s="139"/>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spans="1:26" ht="14.25" customHeight="1" x14ac:dyDescent="0.2">
      <c r="A704" s="142"/>
      <c r="B704" s="138"/>
      <c r="C704" s="139"/>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spans="1:26" ht="14.25" customHeight="1" x14ac:dyDescent="0.2">
      <c r="A705" s="142"/>
      <c r="B705" s="138"/>
      <c r="C705" s="139"/>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spans="1:26" ht="14.25" customHeight="1" x14ac:dyDescent="0.2">
      <c r="A706" s="142"/>
      <c r="B706" s="138"/>
      <c r="C706" s="139"/>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spans="1:26" ht="14.25" customHeight="1" x14ac:dyDescent="0.2">
      <c r="A707" s="142"/>
      <c r="B707" s="138"/>
      <c r="C707" s="139"/>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spans="1:26" ht="14.25" customHeight="1" x14ac:dyDescent="0.2">
      <c r="A708" s="142"/>
      <c r="B708" s="138"/>
      <c r="C708" s="139"/>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spans="1:26" ht="14.25" customHeight="1" x14ac:dyDescent="0.2">
      <c r="A709" s="142"/>
      <c r="B709" s="138"/>
      <c r="C709" s="139"/>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spans="1:26" ht="14.25" customHeight="1" x14ac:dyDescent="0.2">
      <c r="A710" s="142"/>
      <c r="B710" s="138"/>
      <c r="C710" s="139"/>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spans="1:26" ht="14.25" customHeight="1" x14ac:dyDescent="0.2">
      <c r="A711" s="142"/>
      <c r="B711" s="138"/>
      <c r="C711" s="139"/>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spans="1:26" ht="14.25" customHeight="1" x14ac:dyDescent="0.2">
      <c r="A712" s="142"/>
      <c r="B712" s="138"/>
      <c r="C712" s="139"/>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spans="1:26" ht="14.25" customHeight="1" x14ac:dyDescent="0.2">
      <c r="A713" s="142"/>
      <c r="B713" s="138"/>
      <c r="C713" s="139"/>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spans="1:26" ht="14.25" customHeight="1" x14ac:dyDescent="0.2">
      <c r="A714" s="142"/>
      <c r="B714" s="138"/>
      <c r="C714" s="139"/>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spans="1:26" ht="14.25" customHeight="1" x14ac:dyDescent="0.2">
      <c r="A715" s="142"/>
      <c r="B715" s="138"/>
      <c r="C715" s="139"/>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spans="1:26" ht="14.25" customHeight="1" x14ac:dyDescent="0.2">
      <c r="A716" s="142"/>
      <c r="B716" s="138"/>
      <c r="C716" s="139"/>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spans="1:26" ht="14.25" customHeight="1" x14ac:dyDescent="0.2">
      <c r="A717" s="142"/>
      <c r="B717" s="138"/>
      <c r="C717" s="139"/>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spans="1:26" ht="14.25" customHeight="1" x14ac:dyDescent="0.2">
      <c r="A718" s="142"/>
      <c r="B718" s="138"/>
      <c r="C718" s="139"/>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spans="1:26" ht="14.25" customHeight="1" x14ac:dyDescent="0.2">
      <c r="A719" s="142"/>
      <c r="B719" s="138"/>
      <c r="C719" s="139"/>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spans="1:26" ht="14.25" customHeight="1" x14ac:dyDescent="0.2">
      <c r="A720" s="142"/>
      <c r="B720" s="138"/>
      <c r="C720" s="139"/>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spans="1:26" ht="14.25" customHeight="1" x14ac:dyDescent="0.2">
      <c r="A721" s="142"/>
      <c r="B721" s="138"/>
      <c r="C721" s="139"/>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spans="1:26" ht="14.25" customHeight="1" x14ac:dyDescent="0.2">
      <c r="A722" s="142"/>
      <c r="B722" s="138"/>
      <c r="C722" s="139"/>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spans="1:26" ht="14.25" customHeight="1" x14ac:dyDescent="0.2">
      <c r="A723" s="142"/>
      <c r="B723" s="138"/>
      <c r="C723" s="139"/>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spans="1:26" ht="14.25" customHeight="1" x14ac:dyDescent="0.2">
      <c r="A724" s="142"/>
      <c r="B724" s="138"/>
      <c r="C724" s="139"/>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spans="1:26" ht="14.25" customHeight="1" x14ac:dyDescent="0.2">
      <c r="A725" s="142"/>
      <c r="B725" s="138"/>
      <c r="C725" s="139"/>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spans="1:26" ht="14.25" customHeight="1" x14ac:dyDescent="0.2">
      <c r="A726" s="142"/>
      <c r="B726" s="138"/>
      <c r="C726" s="139"/>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spans="1:26" ht="14.25" customHeight="1" x14ac:dyDescent="0.2">
      <c r="A727" s="142"/>
      <c r="B727" s="138"/>
      <c r="C727" s="139"/>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spans="1:26" ht="14.25" customHeight="1" x14ac:dyDescent="0.2">
      <c r="A728" s="142"/>
      <c r="B728" s="138"/>
      <c r="C728" s="139"/>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spans="1:26" ht="14.25" customHeight="1" x14ac:dyDescent="0.2">
      <c r="A729" s="142"/>
      <c r="B729" s="138"/>
      <c r="C729" s="139"/>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spans="1:26" ht="14.25" customHeight="1" x14ac:dyDescent="0.2">
      <c r="A730" s="142"/>
      <c r="B730" s="138"/>
      <c r="C730" s="139"/>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spans="1:26" ht="14.25" customHeight="1" x14ac:dyDescent="0.2">
      <c r="A731" s="142"/>
      <c r="B731" s="138"/>
      <c r="C731" s="139"/>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spans="1:26" ht="14.25" customHeight="1" x14ac:dyDescent="0.2">
      <c r="A732" s="142"/>
      <c r="B732" s="138"/>
      <c r="C732" s="139"/>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spans="1:26" ht="14.25" customHeight="1" x14ac:dyDescent="0.2">
      <c r="A733" s="142"/>
      <c r="B733" s="138"/>
      <c r="C733" s="139"/>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spans="1:26" ht="14.25" customHeight="1" x14ac:dyDescent="0.2">
      <c r="A734" s="142"/>
      <c r="B734" s="138"/>
      <c r="C734" s="139"/>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spans="1:26" ht="14.25" customHeight="1" x14ac:dyDescent="0.2">
      <c r="A735" s="142"/>
      <c r="B735" s="138"/>
      <c r="C735" s="139"/>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spans="1:26" ht="14.25" customHeight="1" x14ac:dyDescent="0.2">
      <c r="A736" s="142"/>
      <c r="B736" s="138"/>
      <c r="C736" s="139"/>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spans="1:26" ht="14.25" customHeight="1" x14ac:dyDescent="0.2">
      <c r="A737" s="142"/>
      <c r="B737" s="138"/>
      <c r="C737" s="139"/>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spans="1:26" ht="14.25" customHeight="1" x14ac:dyDescent="0.2">
      <c r="A738" s="142"/>
      <c r="B738" s="138"/>
      <c r="C738" s="139"/>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spans="1:26" ht="14.25" customHeight="1" x14ac:dyDescent="0.2">
      <c r="A739" s="142"/>
      <c r="B739" s="138"/>
      <c r="C739" s="139"/>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spans="1:26" ht="14.25" customHeight="1" x14ac:dyDescent="0.2">
      <c r="A740" s="142"/>
      <c r="B740" s="138"/>
      <c r="C740" s="139"/>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spans="1:26" ht="14.25" customHeight="1" x14ac:dyDescent="0.2">
      <c r="A741" s="142"/>
      <c r="B741" s="138"/>
      <c r="C741" s="139"/>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spans="1:26" ht="14.25" customHeight="1" x14ac:dyDescent="0.2">
      <c r="A742" s="142"/>
      <c r="B742" s="138"/>
      <c r="C742" s="139"/>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spans="1:26" ht="14.25" customHeight="1" x14ac:dyDescent="0.2">
      <c r="A743" s="142"/>
      <c r="B743" s="138"/>
      <c r="C743" s="139"/>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spans="1:26" ht="14.25" customHeight="1" x14ac:dyDescent="0.2">
      <c r="A744" s="142"/>
      <c r="B744" s="138"/>
      <c r="C744" s="139"/>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spans="1:26" ht="14.25" customHeight="1" x14ac:dyDescent="0.2">
      <c r="A745" s="142"/>
      <c r="B745" s="138"/>
      <c r="C745" s="139"/>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spans="1:26" ht="14.25" customHeight="1" x14ac:dyDescent="0.2">
      <c r="A746" s="142"/>
      <c r="B746" s="138"/>
      <c r="C746" s="139"/>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spans="1:26" ht="14.25" customHeight="1" x14ac:dyDescent="0.2">
      <c r="A747" s="142"/>
      <c r="B747" s="138"/>
      <c r="C747" s="139"/>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spans="1:26" ht="14.25" customHeight="1" x14ac:dyDescent="0.2">
      <c r="A748" s="142"/>
      <c r="B748" s="138"/>
      <c r="C748" s="139"/>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spans="1:26" ht="14.25" customHeight="1" x14ac:dyDescent="0.2">
      <c r="A749" s="142"/>
      <c r="B749" s="138"/>
      <c r="C749" s="139"/>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spans="1:26" ht="14.25" customHeight="1" x14ac:dyDescent="0.2">
      <c r="A750" s="142"/>
      <c r="B750" s="138"/>
      <c r="C750" s="139"/>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spans="1:26" ht="14.25" customHeight="1" x14ac:dyDescent="0.2">
      <c r="A751" s="142"/>
      <c r="B751" s="138"/>
      <c r="C751" s="139"/>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spans="1:26" ht="14.25" customHeight="1" x14ac:dyDescent="0.2">
      <c r="A752" s="142"/>
      <c r="B752" s="138"/>
      <c r="C752" s="139"/>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spans="1:26" ht="14.25" customHeight="1" x14ac:dyDescent="0.2">
      <c r="A753" s="142"/>
      <c r="B753" s="138"/>
      <c r="C753" s="139"/>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spans="1:26" ht="14.25" customHeight="1" x14ac:dyDescent="0.2">
      <c r="A754" s="142"/>
      <c r="B754" s="138"/>
      <c r="C754" s="139"/>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spans="1:26" ht="14.25" customHeight="1" x14ac:dyDescent="0.2">
      <c r="A755" s="142"/>
      <c r="B755" s="138"/>
      <c r="C755" s="139"/>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spans="1:26" ht="14.25" customHeight="1" x14ac:dyDescent="0.2">
      <c r="A756" s="142"/>
      <c r="B756" s="138"/>
      <c r="C756" s="139"/>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spans="1:26" ht="14.25" customHeight="1" x14ac:dyDescent="0.2">
      <c r="A757" s="142"/>
      <c r="B757" s="138"/>
      <c r="C757" s="139"/>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spans="1:26" ht="14.25" customHeight="1" x14ac:dyDescent="0.2">
      <c r="A758" s="142"/>
      <c r="B758" s="138"/>
      <c r="C758" s="139"/>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spans="1:26" ht="14.25" customHeight="1" x14ac:dyDescent="0.2">
      <c r="A759" s="142"/>
      <c r="B759" s="138"/>
      <c r="C759" s="139"/>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spans="1:26" ht="14.25" customHeight="1" x14ac:dyDescent="0.2">
      <c r="A760" s="142"/>
      <c r="B760" s="138"/>
      <c r="C760" s="139"/>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spans="1:26" ht="14.25" customHeight="1" x14ac:dyDescent="0.2">
      <c r="A761" s="142"/>
      <c r="B761" s="138"/>
      <c r="C761" s="139"/>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spans="1:26" ht="14.25" customHeight="1" x14ac:dyDescent="0.2">
      <c r="A762" s="142"/>
      <c r="B762" s="138"/>
      <c r="C762" s="139"/>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spans="1:26" ht="14.25" customHeight="1" x14ac:dyDescent="0.2">
      <c r="A763" s="142"/>
      <c r="B763" s="138"/>
      <c r="C763" s="139"/>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spans="1:26" ht="14.25" customHeight="1" x14ac:dyDescent="0.2">
      <c r="A764" s="142"/>
      <c r="B764" s="138"/>
      <c r="C764" s="139"/>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spans="1:26" ht="14.25" customHeight="1" x14ac:dyDescent="0.2">
      <c r="A765" s="142"/>
      <c r="B765" s="138"/>
      <c r="C765" s="139"/>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spans="1:26" ht="14.25" customHeight="1" x14ac:dyDescent="0.2">
      <c r="A766" s="142"/>
      <c r="B766" s="138"/>
      <c r="C766" s="139"/>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spans="1:26" ht="14.25" customHeight="1" x14ac:dyDescent="0.2">
      <c r="A767" s="142"/>
      <c r="B767" s="138"/>
      <c r="C767" s="139"/>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spans="1:26" ht="14.25" customHeight="1" x14ac:dyDescent="0.2">
      <c r="A768" s="142"/>
      <c r="B768" s="138"/>
      <c r="C768" s="139"/>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spans="1:26" ht="14.25" customHeight="1" x14ac:dyDescent="0.2">
      <c r="A769" s="142"/>
      <c r="B769" s="138"/>
      <c r="C769" s="139"/>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spans="1:26" ht="14.25" customHeight="1" x14ac:dyDescent="0.2">
      <c r="A770" s="142"/>
      <c r="B770" s="138"/>
      <c r="C770" s="139"/>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spans="1:26" ht="14.25" customHeight="1" x14ac:dyDescent="0.2">
      <c r="A771" s="142"/>
      <c r="B771" s="138"/>
      <c r="C771" s="139"/>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spans="1:26" ht="14.25" customHeight="1" x14ac:dyDescent="0.2">
      <c r="A772" s="142"/>
      <c r="B772" s="138"/>
      <c r="C772" s="139"/>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spans="1:26" ht="14.25" customHeight="1" x14ac:dyDescent="0.2">
      <c r="A773" s="142"/>
      <c r="B773" s="138"/>
      <c r="C773" s="139"/>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spans="1:26" ht="14.25" customHeight="1" x14ac:dyDescent="0.2">
      <c r="A774" s="142"/>
      <c r="B774" s="138"/>
      <c r="C774" s="139"/>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spans="1:26" ht="14.25" customHeight="1" x14ac:dyDescent="0.2">
      <c r="A775" s="142"/>
      <c r="B775" s="138"/>
      <c r="C775" s="139"/>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spans="1:26" ht="14.25" customHeight="1" x14ac:dyDescent="0.2">
      <c r="A776" s="142"/>
      <c r="B776" s="138"/>
      <c r="C776" s="139"/>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spans="1:26" ht="14.25" customHeight="1" x14ac:dyDescent="0.2">
      <c r="A777" s="142"/>
      <c r="B777" s="138"/>
      <c r="C777" s="139"/>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spans="1:26" ht="14.25" customHeight="1" x14ac:dyDescent="0.2">
      <c r="A778" s="142"/>
      <c r="B778" s="138"/>
      <c r="C778" s="139"/>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spans="1:26" ht="14.25" customHeight="1" x14ac:dyDescent="0.2">
      <c r="A779" s="142"/>
      <c r="B779" s="138"/>
      <c r="C779" s="139"/>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spans="1:26" ht="14.25" customHeight="1" x14ac:dyDescent="0.2">
      <c r="A780" s="142"/>
      <c r="B780" s="138"/>
      <c r="C780" s="139"/>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spans="1:26" ht="14.25" customHeight="1" x14ac:dyDescent="0.2">
      <c r="A781" s="142"/>
      <c r="B781" s="138"/>
      <c r="C781" s="139"/>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spans="1:26" ht="14.25" customHeight="1" x14ac:dyDescent="0.2">
      <c r="A782" s="142"/>
      <c r="B782" s="138"/>
      <c r="C782" s="139"/>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spans="1:26" ht="14.25" customHeight="1" x14ac:dyDescent="0.2">
      <c r="A783" s="142"/>
      <c r="B783" s="138"/>
      <c r="C783" s="139"/>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spans="1:26" ht="14.25" customHeight="1" x14ac:dyDescent="0.2">
      <c r="A784" s="142"/>
      <c r="B784" s="138"/>
      <c r="C784" s="139"/>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spans="1:26" ht="14.25" customHeight="1" x14ac:dyDescent="0.2">
      <c r="A785" s="142"/>
      <c r="B785" s="138"/>
      <c r="C785" s="139"/>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spans="1:26" ht="14.25" customHeight="1" x14ac:dyDescent="0.2">
      <c r="A786" s="142"/>
      <c r="B786" s="138"/>
      <c r="C786" s="139"/>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spans="1:26" ht="14.25" customHeight="1" x14ac:dyDescent="0.2">
      <c r="A787" s="142"/>
      <c r="B787" s="138"/>
      <c r="C787" s="139"/>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spans="1:26" ht="14.25" customHeight="1" x14ac:dyDescent="0.2">
      <c r="A788" s="142"/>
      <c r="B788" s="138"/>
      <c r="C788" s="139"/>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spans="1:26" ht="14.25" customHeight="1" x14ac:dyDescent="0.2">
      <c r="A789" s="142"/>
      <c r="B789" s="138"/>
      <c r="C789" s="139"/>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spans="1:26" ht="14.25" customHeight="1" x14ac:dyDescent="0.2">
      <c r="A790" s="142"/>
      <c r="B790" s="138"/>
      <c r="C790" s="139"/>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spans="1:26" ht="14.25" customHeight="1" x14ac:dyDescent="0.2">
      <c r="A791" s="142"/>
      <c r="B791" s="138"/>
      <c r="C791" s="139"/>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spans="1:26" ht="14.25" customHeight="1" x14ac:dyDescent="0.2">
      <c r="A792" s="142"/>
      <c r="B792" s="138"/>
      <c r="C792" s="139"/>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spans="1:26" ht="14.25" customHeight="1" x14ac:dyDescent="0.2">
      <c r="A793" s="142"/>
      <c r="B793" s="138"/>
      <c r="C793" s="139"/>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spans="1:26" ht="14.25" customHeight="1" x14ac:dyDescent="0.2">
      <c r="A794" s="142"/>
      <c r="B794" s="138"/>
      <c r="C794" s="139"/>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spans="1:26" ht="14.25" customHeight="1" x14ac:dyDescent="0.2">
      <c r="A795" s="142"/>
      <c r="B795" s="138"/>
      <c r="C795" s="139"/>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spans="1:26" ht="14.25" customHeight="1" x14ac:dyDescent="0.2">
      <c r="A796" s="142"/>
      <c r="B796" s="138"/>
      <c r="C796" s="139"/>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spans="1:26" ht="14.25" customHeight="1" x14ac:dyDescent="0.2">
      <c r="A797" s="142"/>
      <c r="B797" s="138"/>
      <c r="C797" s="139"/>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spans="1:26" ht="14.25" customHeight="1" x14ac:dyDescent="0.2">
      <c r="A798" s="142"/>
      <c r="B798" s="138"/>
      <c r="C798" s="139"/>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spans="1:26" ht="14.25" customHeight="1" x14ac:dyDescent="0.2">
      <c r="A799" s="142"/>
      <c r="B799" s="138"/>
      <c r="C799" s="139"/>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spans="1:26" ht="14.25" customHeight="1" x14ac:dyDescent="0.2">
      <c r="A800" s="142"/>
      <c r="B800" s="138"/>
      <c r="C800" s="139"/>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spans="1:26" ht="14.25" customHeight="1" x14ac:dyDescent="0.2">
      <c r="A801" s="142"/>
      <c r="B801" s="138"/>
      <c r="C801" s="139"/>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spans="1:26" ht="14.25" customHeight="1" x14ac:dyDescent="0.2">
      <c r="A802" s="142"/>
      <c r="B802" s="138"/>
      <c r="C802" s="139"/>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spans="1:26" ht="14.25" customHeight="1" x14ac:dyDescent="0.2">
      <c r="A803" s="142"/>
      <c r="B803" s="138"/>
      <c r="C803" s="139"/>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spans="1:26" ht="14.25" customHeight="1" x14ac:dyDescent="0.2">
      <c r="A804" s="142"/>
      <c r="B804" s="138"/>
      <c r="C804" s="139"/>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spans="1:26" ht="14.25" customHeight="1" x14ac:dyDescent="0.2">
      <c r="A805" s="142"/>
      <c r="B805" s="138"/>
      <c r="C805" s="139"/>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spans="1:26" ht="14.25" customHeight="1" x14ac:dyDescent="0.2">
      <c r="A806" s="142"/>
      <c r="B806" s="138"/>
      <c r="C806" s="139"/>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spans="1:26" ht="14.25" customHeight="1" x14ac:dyDescent="0.2">
      <c r="A807" s="142"/>
      <c r="B807" s="138"/>
      <c r="C807" s="139"/>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spans="1:26" ht="14.25" customHeight="1" x14ac:dyDescent="0.2">
      <c r="A808" s="142"/>
      <c r="B808" s="138"/>
      <c r="C808" s="139"/>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spans="1:26" ht="14.25" customHeight="1" x14ac:dyDescent="0.2">
      <c r="A809" s="142"/>
      <c r="B809" s="138"/>
      <c r="C809" s="139"/>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spans="1:26" ht="14.25" customHeight="1" x14ac:dyDescent="0.2">
      <c r="A810" s="142"/>
      <c r="B810" s="138"/>
      <c r="C810" s="139"/>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spans="1:26" ht="14.25" customHeight="1" x14ac:dyDescent="0.2">
      <c r="A811" s="142"/>
      <c r="B811" s="138"/>
      <c r="C811" s="139"/>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spans="1:26" ht="14.25" customHeight="1" x14ac:dyDescent="0.2">
      <c r="A812" s="142"/>
      <c r="B812" s="138"/>
      <c r="C812" s="139"/>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spans="1:26" ht="14.25" customHeight="1" x14ac:dyDescent="0.2">
      <c r="A813" s="142"/>
      <c r="B813" s="138"/>
      <c r="C813" s="139"/>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spans="1:26" ht="14.25" customHeight="1" x14ac:dyDescent="0.2">
      <c r="A814" s="142"/>
      <c r="B814" s="138"/>
      <c r="C814" s="139"/>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spans="1:26" ht="14.25" customHeight="1" x14ac:dyDescent="0.2">
      <c r="A815" s="142"/>
      <c r="B815" s="138"/>
      <c r="C815" s="139"/>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spans="1:26" ht="14.25" customHeight="1" x14ac:dyDescent="0.2">
      <c r="A816" s="142"/>
      <c r="B816" s="138"/>
      <c r="C816" s="139"/>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spans="1:26" ht="14.25" customHeight="1" x14ac:dyDescent="0.2">
      <c r="A817" s="142"/>
      <c r="B817" s="138"/>
      <c r="C817" s="139"/>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spans="1:26" ht="14.25" customHeight="1" x14ac:dyDescent="0.2">
      <c r="A818" s="142"/>
      <c r="B818" s="138"/>
      <c r="C818" s="139"/>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spans="1:26" ht="14.25" customHeight="1" x14ac:dyDescent="0.2">
      <c r="A819" s="142"/>
      <c r="B819" s="138"/>
      <c r="C819" s="139"/>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spans="1:26" ht="14.25" customHeight="1" x14ac:dyDescent="0.2">
      <c r="A820" s="142"/>
      <c r="B820" s="138"/>
      <c r="C820" s="139"/>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spans="1:26" ht="14.25" customHeight="1" x14ac:dyDescent="0.2">
      <c r="A821" s="142"/>
      <c r="B821" s="138"/>
      <c r="C821" s="139"/>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spans="1:26" ht="14.25" customHeight="1" x14ac:dyDescent="0.2">
      <c r="A822" s="142"/>
      <c r="B822" s="138"/>
      <c r="C822" s="139"/>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spans="1:26" ht="14.25" customHeight="1" x14ac:dyDescent="0.2">
      <c r="A823" s="142"/>
      <c r="B823" s="138"/>
      <c r="C823" s="139"/>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spans="1:26" ht="14.25" customHeight="1" x14ac:dyDescent="0.2">
      <c r="A824" s="142"/>
      <c r="B824" s="138"/>
      <c r="C824" s="139"/>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spans="1:26" ht="14.25" customHeight="1" x14ac:dyDescent="0.2">
      <c r="A825" s="142"/>
      <c r="B825" s="138"/>
      <c r="C825" s="139"/>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spans="1:26" ht="14.25" customHeight="1" x14ac:dyDescent="0.2">
      <c r="A826" s="142"/>
      <c r="B826" s="138"/>
      <c r="C826" s="139"/>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spans="1:26" ht="14.25" customHeight="1" x14ac:dyDescent="0.2">
      <c r="A827" s="142"/>
      <c r="B827" s="138"/>
      <c r="C827" s="139"/>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spans="1:26" ht="14.25" customHeight="1" x14ac:dyDescent="0.2">
      <c r="A828" s="142"/>
      <c r="B828" s="138"/>
      <c r="C828" s="139"/>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spans="1:26" ht="14.25" customHeight="1" x14ac:dyDescent="0.2">
      <c r="A829" s="142"/>
      <c r="B829" s="138"/>
      <c r="C829" s="139"/>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spans="1:26" ht="14.25" customHeight="1" x14ac:dyDescent="0.2">
      <c r="A830" s="142"/>
      <c r="B830" s="138"/>
      <c r="C830" s="139"/>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spans="1:26" ht="14.25" customHeight="1" x14ac:dyDescent="0.2">
      <c r="A831" s="142"/>
      <c r="B831" s="138"/>
      <c r="C831" s="139"/>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spans="1:26" ht="14.25" customHeight="1" x14ac:dyDescent="0.2">
      <c r="A832" s="142"/>
      <c r="B832" s="138"/>
      <c r="C832" s="139"/>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spans="1:26" ht="14.25" customHeight="1" x14ac:dyDescent="0.2">
      <c r="A833" s="142"/>
      <c r="B833" s="138"/>
      <c r="C833" s="139"/>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spans="1:26" ht="14.25" customHeight="1" x14ac:dyDescent="0.2">
      <c r="A834" s="142"/>
      <c r="B834" s="138"/>
      <c r="C834" s="139"/>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spans="1:26" ht="14.25" customHeight="1" x14ac:dyDescent="0.2">
      <c r="A835" s="142"/>
      <c r="B835" s="138"/>
      <c r="C835" s="139"/>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spans="1:26" ht="14.25" customHeight="1" x14ac:dyDescent="0.2">
      <c r="A836" s="142"/>
      <c r="B836" s="138"/>
      <c r="C836" s="139"/>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spans="1:26" ht="14.25" customHeight="1" x14ac:dyDescent="0.2">
      <c r="A837" s="142"/>
      <c r="B837" s="138"/>
      <c r="C837" s="139"/>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spans="1:26" ht="14.25" customHeight="1" x14ac:dyDescent="0.2">
      <c r="A838" s="142"/>
      <c r="B838" s="138"/>
      <c r="C838" s="139"/>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spans="1:26" ht="14.25" customHeight="1" x14ac:dyDescent="0.2">
      <c r="A839" s="142"/>
      <c r="B839" s="138"/>
      <c r="C839" s="139"/>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spans="1:26" ht="14.25" customHeight="1" x14ac:dyDescent="0.2">
      <c r="A840" s="142"/>
      <c r="B840" s="138"/>
      <c r="C840" s="139"/>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spans="1:26" ht="14.25" customHeight="1" x14ac:dyDescent="0.2">
      <c r="A841" s="142"/>
      <c r="B841" s="138"/>
      <c r="C841" s="139"/>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spans="1:26" ht="14.25" customHeight="1" x14ac:dyDescent="0.2">
      <c r="A842" s="142"/>
      <c r="B842" s="138"/>
      <c r="C842" s="139"/>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spans="1:26" ht="14.25" customHeight="1" x14ac:dyDescent="0.2">
      <c r="A843" s="142"/>
      <c r="B843" s="138"/>
      <c r="C843" s="139"/>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spans="1:26" ht="14.25" customHeight="1" x14ac:dyDescent="0.2">
      <c r="A844" s="142"/>
      <c r="B844" s="138"/>
      <c r="C844" s="139"/>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spans="1:26" ht="14.25" customHeight="1" x14ac:dyDescent="0.2">
      <c r="A845" s="142"/>
      <c r="B845" s="138"/>
      <c r="C845" s="139"/>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spans="1:26" ht="14.25" customHeight="1" x14ac:dyDescent="0.2">
      <c r="A846" s="142"/>
      <c r="B846" s="138"/>
      <c r="C846" s="139"/>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spans="1:26" ht="14.25" customHeight="1" x14ac:dyDescent="0.2">
      <c r="A847" s="142"/>
      <c r="B847" s="138"/>
      <c r="C847" s="139"/>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spans="1:26" ht="14.25" customHeight="1" x14ac:dyDescent="0.2">
      <c r="A848" s="142"/>
      <c r="B848" s="138"/>
      <c r="C848" s="139"/>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spans="1:26" ht="14.25" customHeight="1" x14ac:dyDescent="0.2">
      <c r="A849" s="142"/>
      <c r="B849" s="138"/>
      <c r="C849" s="139"/>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spans="1:26" ht="14.25" customHeight="1" x14ac:dyDescent="0.2">
      <c r="A850" s="142"/>
      <c r="B850" s="138"/>
      <c r="C850" s="139"/>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spans="1:26" ht="14.25" customHeight="1" x14ac:dyDescent="0.2">
      <c r="A851" s="142"/>
      <c r="B851" s="138"/>
      <c r="C851" s="139"/>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spans="1:26" ht="14.25" customHeight="1" x14ac:dyDescent="0.2">
      <c r="A852" s="142"/>
      <c r="B852" s="138"/>
      <c r="C852" s="139"/>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spans="1:26" ht="14.25" customHeight="1" x14ac:dyDescent="0.2">
      <c r="A853" s="142"/>
      <c r="B853" s="138"/>
      <c r="C853" s="139"/>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spans="1:26" ht="14.25" customHeight="1" x14ac:dyDescent="0.2">
      <c r="A854" s="142"/>
      <c r="B854" s="138"/>
      <c r="C854" s="139"/>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spans="1:26" ht="14.25" customHeight="1" x14ac:dyDescent="0.2">
      <c r="A855" s="142"/>
      <c r="B855" s="138"/>
      <c r="C855" s="139"/>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spans="1:26" ht="14.25" customHeight="1" x14ac:dyDescent="0.2">
      <c r="A856" s="142"/>
      <c r="B856" s="138"/>
      <c r="C856" s="139"/>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spans="1:26" ht="14.25" customHeight="1" x14ac:dyDescent="0.2">
      <c r="A857" s="142"/>
      <c r="B857" s="138"/>
      <c r="C857" s="139"/>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spans="1:26" ht="14.25" customHeight="1" x14ac:dyDescent="0.2">
      <c r="A858" s="142"/>
      <c r="B858" s="138"/>
      <c r="C858" s="139"/>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spans="1:26" ht="14.25" customHeight="1" x14ac:dyDescent="0.2">
      <c r="A859" s="142"/>
      <c r="B859" s="138"/>
      <c r="C859" s="139"/>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spans="1:26" ht="14.25" customHeight="1" x14ac:dyDescent="0.2">
      <c r="A860" s="142"/>
      <c r="B860" s="138"/>
      <c r="C860" s="139"/>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spans="1:26" ht="14.25" customHeight="1" x14ac:dyDescent="0.2">
      <c r="A861" s="142"/>
      <c r="B861" s="138"/>
      <c r="C861" s="139"/>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spans="1:26" ht="14.25" customHeight="1" x14ac:dyDescent="0.2">
      <c r="A862" s="142"/>
      <c r="B862" s="138"/>
      <c r="C862" s="139"/>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spans="1:26" ht="14.25" customHeight="1" x14ac:dyDescent="0.2">
      <c r="A863" s="142"/>
      <c r="B863" s="138"/>
      <c r="C863" s="139"/>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spans="1:26" ht="14.25" customHeight="1" x14ac:dyDescent="0.2">
      <c r="A864" s="142"/>
      <c r="B864" s="138"/>
      <c r="C864" s="139"/>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spans="1:26" ht="14.25" customHeight="1" x14ac:dyDescent="0.2">
      <c r="A865" s="142"/>
      <c r="B865" s="138"/>
      <c r="C865" s="139"/>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spans="1:26" ht="14.25" customHeight="1" x14ac:dyDescent="0.2">
      <c r="A866" s="142"/>
      <c r="B866" s="138"/>
      <c r="C866" s="139"/>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spans="1:26" ht="14.25" customHeight="1" x14ac:dyDescent="0.2">
      <c r="A867" s="142"/>
      <c r="B867" s="138"/>
      <c r="C867" s="139"/>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spans="1:26" ht="14.25" customHeight="1" x14ac:dyDescent="0.2">
      <c r="A868" s="142"/>
      <c r="B868" s="138"/>
      <c r="C868" s="139"/>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spans="1:26" ht="14.25" customHeight="1" x14ac:dyDescent="0.2">
      <c r="A869" s="142"/>
      <c r="B869" s="138"/>
      <c r="C869" s="139"/>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spans="1:26" ht="14.25" customHeight="1" x14ac:dyDescent="0.2">
      <c r="A870" s="142"/>
      <c r="B870" s="138"/>
      <c r="C870" s="139"/>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spans="1:26" ht="14.25" customHeight="1" x14ac:dyDescent="0.2">
      <c r="A871" s="142"/>
      <c r="B871" s="138"/>
      <c r="C871" s="139"/>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spans="1:26" ht="14.25" customHeight="1" x14ac:dyDescent="0.2">
      <c r="A872" s="142"/>
      <c r="B872" s="138"/>
      <c r="C872" s="139"/>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spans="1:26" ht="14.25" customHeight="1" x14ac:dyDescent="0.2">
      <c r="A873" s="142"/>
      <c r="B873" s="138"/>
      <c r="C873" s="139"/>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spans="1:26" ht="14.25" customHeight="1" x14ac:dyDescent="0.2">
      <c r="A874" s="142"/>
      <c r="B874" s="138"/>
      <c r="C874" s="139"/>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spans="1:26" ht="14.25" customHeight="1" x14ac:dyDescent="0.2">
      <c r="A875" s="142"/>
      <c r="B875" s="138"/>
      <c r="C875" s="139"/>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spans="1:26" ht="14.25" customHeight="1" x14ac:dyDescent="0.2">
      <c r="A876" s="142"/>
      <c r="B876" s="138"/>
      <c r="C876" s="139"/>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spans="1:26" ht="14.25" customHeight="1" x14ac:dyDescent="0.2">
      <c r="A877" s="142"/>
      <c r="B877" s="138"/>
      <c r="C877" s="139"/>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spans="1:26" ht="14.25" customHeight="1" x14ac:dyDescent="0.2">
      <c r="A878" s="142"/>
      <c r="B878" s="138"/>
      <c r="C878" s="139"/>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spans="1:26" ht="14.25" customHeight="1" x14ac:dyDescent="0.2">
      <c r="A879" s="142"/>
      <c r="B879" s="138"/>
      <c r="C879" s="139"/>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spans="1:26" ht="14.25" customHeight="1" x14ac:dyDescent="0.2">
      <c r="A880" s="142"/>
      <c r="B880" s="138"/>
      <c r="C880" s="139"/>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spans="1:26" ht="14.25" customHeight="1" x14ac:dyDescent="0.2">
      <c r="A881" s="142"/>
      <c r="B881" s="138"/>
      <c r="C881" s="139"/>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spans="1:26" ht="14.25" customHeight="1" x14ac:dyDescent="0.2">
      <c r="A882" s="142"/>
      <c r="B882" s="138"/>
      <c r="C882" s="139"/>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spans="1:26" ht="14.25" customHeight="1" x14ac:dyDescent="0.2">
      <c r="A883" s="142"/>
      <c r="B883" s="138"/>
      <c r="C883" s="139"/>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spans="1:26" ht="14.25" customHeight="1" x14ac:dyDescent="0.2">
      <c r="A884" s="142"/>
      <c r="B884" s="138"/>
      <c r="C884" s="139"/>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spans="1:26" ht="14.25" customHeight="1" x14ac:dyDescent="0.2">
      <c r="A885" s="142"/>
      <c r="B885" s="138"/>
      <c r="C885" s="139"/>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spans="1:26" ht="14.25" customHeight="1" x14ac:dyDescent="0.2">
      <c r="A886" s="142"/>
      <c r="B886" s="138"/>
      <c r="C886" s="139"/>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spans="1:26" ht="14.25" customHeight="1" x14ac:dyDescent="0.2">
      <c r="A887" s="142"/>
      <c r="B887" s="138"/>
      <c r="C887" s="139"/>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spans="1:26" ht="14.25" customHeight="1" x14ac:dyDescent="0.2">
      <c r="A888" s="142"/>
      <c r="B888" s="138"/>
      <c r="C888" s="139"/>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spans="1:26" ht="14.25" customHeight="1" x14ac:dyDescent="0.2">
      <c r="A889" s="142"/>
      <c r="B889" s="138"/>
      <c r="C889" s="139"/>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spans="1:26" ht="14.25" customHeight="1" x14ac:dyDescent="0.2">
      <c r="A890" s="142"/>
      <c r="B890" s="138"/>
      <c r="C890" s="139"/>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spans="1:26" ht="14.25" customHeight="1" x14ac:dyDescent="0.2">
      <c r="A891" s="142"/>
      <c r="B891" s="138"/>
      <c r="C891" s="139"/>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spans="1:26" ht="14.25" customHeight="1" x14ac:dyDescent="0.2">
      <c r="A892" s="142"/>
      <c r="B892" s="138"/>
      <c r="C892" s="139"/>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spans="1:26" ht="14.25" customHeight="1" x14ac:dyDescent="0.2">
      <c r="A893" s="142"/>
      <c r="B893" s="138"/>
      <c r="C893" s="139"/>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spans="1:26" ht="14.25" customHeight="1" x14ac:dyDescent="0.2">
      <c r="A894" s="142"/>
      <c r="B894" s="138"/>
      <c r="C894" s="139"/>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spans="1:26" ht="14.25" customHeight="1" x14ac:dyDescent="0.2">
      <c r="A895" s="142"/>
      <c r="B895" s="138"/>
      <c r="C895" s="139"/>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spans="1:26" ht="14.25" customHeight="1" x14ac:dyDescent="0.2">
      <c r="A896" s="142"/>
      <c r="B896" s="138"/>
      <c r="C896" s="139"/>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spans="1:26" ht="14.25" customHeight="1" x14ac:dyDescent="0.2">
      <c r="A897" s="142"/>
      <c r="B897" s="138"/>
      <c r="C897" s="139"/>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spans="1:26" ht="14.25" customHeight="1" x14ac:dyDescent="0.2">
      <c r="A898" s="142"/>
      <c r="B898" s="138"/>
      <c r="C898" s="139"/>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spans="1:26" ht="14.25" customHeight="1" x14ac:dyDescent="0.2">
      <c r="A899" s="142"/>
      <c r="B899" s="138"/>
      <c r="C899" s="139"/>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spans="1:26" ht="14.25" customHeight="1" x14ac:dyDescent="0.2">
      <c r="A900" s="142"/>
      <c r="B900" s="138"/>
      <c r="C900" s="139"/>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spans="1:26" ht="14.25" customHeight="1" x14ac:dyDescent="0.2">
      <c r="A901" s="142"/>
      <c r="B901" s="138"/>
      <c r="C901" s="139"/>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spans="1:26" ht="14.25" customHeight="1" x14ac:dyDescent="0.2">
      <c r="A902" s="142"/>
      <c r="B902" s="138"/>
      <c r="C902" s="139"/>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spans="1:26" ht="14.25" customHeight="1" x14ac:dyDescent="0.2">
      <c r="A903" s="142"/>
      <c r="B903" s="138"/>
      <c r="C903" s="139"/>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spans="1:26" ht="14.25" customHeight="1" x14ac:dyDescent="0.2">
      <c r="A904" s="142"/>
      <c r="B904" s="138"/>
      <c r="C904" s="139"/>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spans="1:26" ht="14.25" customHeight="1" x14ac:dyDescent="0.2">
      <c r="A905" s="142"/>
      <c r="B905" s="138"/>
      <c r="C905" s="139"/>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spans="1:26" ht="14.25" customHeight="1" x14ac:dyDescent="0.2">
      <c r="A906" s="142"/>
      <c r="B906" s="138"/>
      <c r="C906" s="139"/>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spans="1:26" ht="14.25" customHeight="1" x14ac:dyDescent="0.2">
      <c r="A907" s="142"/>
      <c r="B907" s="138"/>
      <c r="C907" s="139"/>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spans="1:26" ht="14.25" customHeight="1" x14ac:dyDescent="0.2">
      <c r="A908" s="142"/>
      <c r="B908" s="138"/>
      <c r="C908" s="139"/>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spans="1:26" ht="14.25" customHeight="1" x14ac:dyDescent="0.2">
      <c r="A909" s="142"/>
      <c r="B909" s="138"/>
      <c r="C909" s="139"/>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spans="1:26" ht="14.25" customHeight="1" x14ac:dyDescent="0.2">
      <c r="A910" s="142"/>
      <c r="B910" s="138"/>
      <c r="C910" s="139"/>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spans="1:26" ht="14.25" customHeight="1" x14ac:dyDescent="0.2">
      <c r="A911" s="142"/>
      <c r="B911" s="138"/>
      <c r="C911" s="139"/>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spans="1:26" ht="14.25" customHeight="1" x14ac:dyDescent="0.2">
      <c r="A912" s="142"/>
      <c r="B912" s="138"/>
      <c r="C912" s="139"/>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spans="1:26" ht="14.25" customHeight="1" x14ac:dyDescent="0.2">
      <c r="A913" s="142"/>
      <c r="B913" s="138"/>
      <c r="C913" s="139"/>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spans="1:26" ht="14.25" customHeight="1" x14ac:dyDescent="0.2">
      <c r="A914" s="142"/>
      <c r="B914" s="138"/>
      <c r="C914" s="139"/>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spans="1:26" ht="14.25" customHeight="1" x14ac:dyDescent="0.2">
      <c r="A915" s="142"/>
      <c r="B915" s="138"/>
      <c r="C915" s="139"/>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spans="1:26" ht="14.25" customHeight="1" x14ac:dyDescent="0.2">
      <c r="A916" s="142"/>
      <c r="B916" s="138"/>
      <c r="C916" s="139"/>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spans="1:26" ht="14.25" customHeight="1" x14ac:dyDescent="0.2">
      <c r="A917" s="142"/>
      <c r="B917" s="138"/>
      <c r="C917" s="139"/>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spans="1:26" ht="14.25" customHeight="1" x14ac:dyDescent="0.2">
      <c r="A918" s="142"/>
      <c r="B918" s="138"/>
      <c r="C918" s="139"/>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spans="1:26" ht="14.25" customHeight="1" x14ac:dyDescent="0.2">
      <c r="A919" s="142"/>
      <c r="B919" s="138"/>
      <c r="C919" s="139"/>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spans="1:26" ht="14.25" customHeight="1" x14ac:dyDescent="0.2">
      <c r="A920" s="142"/>
      <c r="B920" s="138"/>
      <c r="C920" s="139"/>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spans="1:26" ht="14.25" customHeight="1" x14ac:dyDescent="0.2">
      <c r="A921" s="142"/>
      <c r="B921" s="138"/>
      <c r="C921" s="139"/>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spans="1:26" ht="14.25" customHeight="1" x14ac:dyDescent="0.2">
      <c r="A922" s="142"/>
      <c r="B922" s="138"/>
      <c r="C922" s="139"/>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spans="1:26" ht="14.25" customHeight="1" x14ac:dyDescent="0.2">
      <c r="A923" s="142"/>
      <c r="B923" s="138"/>
      <c r="C923" s="139"/>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spans="1:26" ht="14.25" customHeight="1" x14ac:dyDescent="0.2">
      <c r="A924" s="142"/>
      <c r="B924" s="138"/>
      <c r="C924" s="139"/>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spans="1:26" ht="14.25" customHeight="1" x14ac:dyDescent="0.2">
      <c r="A925" s="142"/>
      <c r="B925" s="138"/>
      <c r="C925" s="139"/>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spans="1:26" ht="14.25" customHeight="1" x14ac:dyDescent="0.2">
      <c r="A926" s="142"/>
      <c r="B926" s="138"/>
      <c r="C926" s="139"/>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spans="1:26" ht="14.25" customHeight="1" x14ac:dyDescent="0.2">
      <c r="A927" s="142"/>
      <c r="B927" s="138"/>
      <c r="C927" s="139"/>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spans="1:26" ht="14.25" customHeight="1" x14ac:dyDescent="0.2">
      <c r="A928" s="142"/>
      <c r="B928" s="138"/>
      <c r="C928" s="139"/>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spans="1:26" ht="14.25" customHeight="1" x14ac:dyDescent="0.2">
      <c r="A929" s="142"/>
      <c r="B929" s="138"/>
      <c r="C929" s="139"/>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spans="1:26" ht="14.25" customHeight="1" x14ac:dyDescent="0.2">
      <c r="A930" s="142"/>
      <c r="B930" s="138"/>
      <c r="C930" s="139"/>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spans="1:26" ht="14.25" customHeight="1" x14ac:dyDescent="0.2">
      <c r="A931" s="142"/>
      <c r="B931" s="138"/>
      <c r="C931" s="139"/>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spans="1:26" ht="14.25" customHeight="1" x14ac:dyDescent="0.2">
      <c r="A932" s="142"/>
      <c r="B932" s="138"/>
      <c r="C932" s="139"/>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spans="1:26" ht="14.25" customHeight="1" x14ac:dyDescent="0.2">
      <c r="A933" s="142"/>
      <c r="B933" s="138"/>
      <c r="C933" s="139"/>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spans="1:26" ht="14.25" customHeight="1" x14ac:dyDescent="0.2">
      <c r="A934" s="142"/>
      <c r="B934" s="138"/>
      <c r="C934" s="139"/>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spans="1:26" ht="14.25" customHeight="1" x14ac:dyDescent="0.2">
      <c r="A935" s="142"/>
      <c r="B935" s="138"/>
      <c r="C935" s="139"/>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spans="1:26" ht="14.25" customHeight="1" x14ac:dyDescent="0.2">
      <c r="A936" s="142"/>
      <c r="B936" s="138"/>
      <c r="C936" s="139"/>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spans="1:26" ht="14.25" customHeight="1" x14ac:dyDescent="0.2">
      <c r="A937" s="142"/>
      <c r="B937" s="138"/>
      <c r="C937" s="139"/>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spans="1:26" ht="14.25" customHeight="1" x14ac:dyDescent="0.2">
      <c r="A938" s="142"/>
      <c r="B938" s="138"/>
      <c r="C938" s="139"/>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spans="1:26" ht="14.25" customHeight="1" x14ac:dyDescent="0.2">
      <c r="A939" s="142"/>
      <c r="B939" s="138"/>
      <c r="C939" s="139"/>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spans="1:26" ht="14.25" customHeight="1" x14ac:dyDescent="0.2">
      <c r="A940" s="142"/>
      <c r="B940" s="138"/>
      <c r="C940" s="139"/>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spans="1:26" ht="14.25" customHeight="1" x14ac:dyDescent="0.2">
      <c r="A941" s="142"/>
      <c r="B941" s="138"/>
      <c r="C941" s="139"/>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spans="1:26" ht="14.25" customHeight="1" x14ac:dyDescent="0.2">
      <c r="A942" s="142"/>
      <c r="B942" s="138"/>
      <c r="C942" s="139"/>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spans="1:26" ht="14.25" customHeight="1" x14ac:dyDescent="0.2">
      <c r="A943" s="142"/>
      <c r="B943" s="138"/>
      <c r="C943" s="139"/>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spans="1:26" ht="14.25" customHeight="1" x14ac:dyDescent="0.2">
      <c r="A944" s="142"/>
      <c r="B944" s="138"/>
      <c r="C944" s="139"/>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spans="1:26" ht="14.25" customHeight="1" x14ac:dyDescent="0.2">
      <c r="A945" s="142"/>
      <c r="B945" s="138"/>
      <c r="C945" s="139"/>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spans="1:26" ht="14.25" customHeight="1" x14ac:dyDescent="0.2">
      <c r="A946" s="142"/>
      <c r="B946" s="138"/>
      <c r="C946" s="139"/>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spans="1:26" ht="14.25" customHeight="1" x14ac:dyDescent="0.2">
      <c r="A947" s="142"/>
      <c r="B947" s="138"/>
      <c r="C947" s="139"/>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spans="1:26" ht="14.25" customHeight="1" x14ac:dyDescent="0.2">
      <c r="A948" s="142"/>
      <c r="B948" s="138"/>
      <c r="C948" s="139"/>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spans="1:26" ht="14.25" customHeight="1" x14ac:dyDescent="0.2">
      <c r="A949" s="142"/>
      <c r="B949" s="138"/>
      <c r="C949" s="139"/>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spans="1:26" ht="14.25" customHeight="1" x14ac:dyDescent="0.2">
      <c r="A950" s="142"/>
      <c r="B950" s="138"/>
      <c r="C950" s="139"/>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spans="1:26" ht="14.25" customHeight="1" x14ac:dyDescent="0.2">
      <c r="A951" s="142"/>
      <c r="B951" s="138"/>
      <c r="C951" s="139"/>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spans="1:26" ht="14.25" customHeight="1" x14ac:dyDescent="0.2">
      <c r="A952" s="142"/>
      <c r="B952" s="138"/>
      <c r="C952" s="139"/>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spans="1:26" ht="14.25" customHeight="1" x14ac:dyDescent="0.2">
      <c r="A953" s="142"/>
      <c r="B953" s="138"/>
      <c r="C953" s="139"/>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spans="1:26" ht="14.25" customHeight="1" x14ac:dyDescent="0.2">
      <c r="A954" s="142"/>
      <c r="B954" s="138"/>
      <c r="C954" s="139"/>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spans="1:26" ht="14.25" customHeight="1" x14ac:dyDescent="0.2">
      <c r="A955" s="142"/>
      <c r="B955" s="138"/>
      <c r="C955" s="139"/>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spans="1:26" ht="14.25" customHeight="1" x14ac:dyDescent="0.2">
      <c r="A956" s="142"/>
      <c r="B956" s="138"/>
      <c r="C956" s="139"/>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spans="1:26" ht="14.25" customHeight="1" x14ac:dyDescent="0.2">
      <c r="A957" s="142"/>
      <c r="B957" s="138"/>
      <c r="C957" s="139"/>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spans="1:26" ht="14.25" customHeight="1" x14ac:dyDescent="0.2">
      <c r="A958" s="142"/>
      <c r="B958" s="138"/>
      <c r="C958" s="139"/>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spans="1:26" ht="14.25" customHeight="1" x14ac:dyDescent="0.2">
      <c r="A959" s="142"/>
      <c r="B959" s="138"/>
      <c r="C959" s="139"/>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spans="1:26" ht="14.25" customHeight="1" x14ac:dyDescent="0.2">
      <c r="A960" s="142"/>
      <c r="B960" s="138"/>
      <c r="C960" s="139"/>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spans="1:26" ht="14.25" customHeight="1" x14ac:dyDescent="0.2">
      <c r="A961" s="142"/>
      <c r="B961" s="138"/>
      <c r="C961" s="139"/>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spans="1:26" ht="14.25" customHeight="1" x14ac:dyDescent="0.2">
      <c r="A962" s="142"/>
      <c r="B962" s="138"/>
      <c r="C962" s="139"/>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spans="1:26" ht="14.25" customHeight="1" x14ac:dyDescent="0.2">
      <c r="A963" s="142"/>
      <c r="B963" s="138"/>
      <c r="C963" s="139"/>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spans="1:26" ht="14.25" customHeight="1" x14ac:dyDescent="0.2">
      <c r="A964" s="142"/>
      <c r="B964" s="138"/>
      <c r="C964" s="139"/>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spans="1:26" ht="14.25" customHeight="1" x14ac:dyDescent="0.2">
      <c r="A965" s="142"/>
      <c r="B965" s="138"/>
      <c r="C965" s="139"/>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spans="1:26" ht="14.25" customHeight="1" x14ac:dyDescent="0.2">
      <c r="A966" s="142"/>
      <c r="B966" s="138"/>
      <c r="C966" s="139"/>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spans="1:26" ht="14.25" customHeight="1" x14ac:dyDescent="0.2">
      <c r="A967" s="142"/>
      <c r="B967" s="138"/>
      <c r="C967" s="139"/>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spans="1:26" ht="14.25" customHeight="1" x14ac:dyDescent="0.2">
      <c r="A968" s="142"/>
      <c r="B968" s="138"/>
      <c r="C968" s="139"/>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spans="1:26" ht="14.25" customHeight="1" x14ac:dyDescent="0.2">
      <c r="A969" s="142"/>
      <c r="B969" s="138"/>
      <c r="C969" s="139"/>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spans="1:26" ht="14.25" customHeight="1" x14ac:dyDescent="0.2">
      <c r="A970" s="142"/>
      <c r="B970" s="138"/>
      <c r="C970" s="139"/>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spans="1:26" ht="14.25" customHeight="1" x14ac:dyDescent="0.2">
      <c r="A971" s="142"/>
      <c r="B971" s="138"/>
      <c r="C971" s="139"/>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spans="1:26" ht="14.25" customHeight="1" x14ac:dyDescent="0.2">
      <c r="A972" s="142"/>
      <c r="B972" s="138"/>
      <c r="C972" s="139"/>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spans="1:26" ht="14.25" customHeight="1" x14ac:dyDescent="0.2">
      <c r="A973" s="142"/>
      <c r="B973" s="138"/>
      <c r="C973" s="139"/>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spans="1:26" ht="14.25" customHeight="1" x14ac:dyDescent="0.2">
      <c r="A974" s="142"/>
      <c r="B974" s="138"/>
      <c r="C974" s="139"/>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spans="1:26" ht="14.25" customHeight="1" x14ac:dyDescent="0.2">
      <c r="A975" s="142"/>
      <c r="B975" s="138"/>
      <c r="C975" s="139"/>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spans="1:26" ht="14.25" customHeight="1" x14ac:dyDescent="0.2">
      <c r="A976" s="142"/>
      <c r="B976" s="138"/>
      <c r="C976" s="139"/>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spans="1:26" ht="14.25" customHeight="1" x14ac:dyDescent="0.2">
      <c r="A977" s="142"/>
      <c r="B977" s="138"/>
      <c r="C977" s="139"/>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spans="1:26" ht="14.25" customHeight="1" x14ac:dyDescent="0.2">
      <c r="A978" s="142"/>
      <c r="B978" s="138"/>
      <c r="C978" s="139"/>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spans="1:26" ht="14.25" customHeight="1" x14ac:dyDescent="0.2">
      <c r="A979" s="142"/>
      <c r="B979" s="138"/>
      <c r="C979" s="139"/>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spans="1:26" ht="14.25" customHeight="1" x14ac:dyDescent="0.2">
      <c r="A980" s="142"/>
      <c r="B980" s="138"/>
      <c r="C980" s="139"/>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spans="1:26" ht="14.25" customHeight="1" x14ac:dyDescent="0.2">
      <c r="A981" s="142"/>
      <c r="B981" s="138"/>
      <c r="C981" s="139"/>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spans="1:26" ht="14.25" customHeight="1" x14ac:dyDescent="0.2">
      <c r="A982" s="142"/>
      <c r="B982" s="138"/>
      <c r="C982" s="139"/>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spans="1:26" ht="14.25" customHeight="1" x14ac:dyDescent="0.2">
      <c r="A983" s="142"/>
      <c r="B983" s="138"/>
      <c r="C983" s="139"/>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spans="1:26" ht="14.25" customHeight="1" x14ac:dyDescent="0.2">
      <c r="A984" s="142"/>
      <c r="B984" s="138"/>
      <c r="C984" s="139"/>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spans="1:26" ht="14.25" customHeight="1" x14ac:dyDescent="0.2">
      <c r="A985" s="142"/>
      <c r="B985" s="138"/>
      <c r="C985" s="139"/>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spans="1:26" ht="14.25" customHeight="1" x14ac:dyDescent="0.2">
      <c r="A986" s="142"/>
      <c r="B986" s="138"/>
      <c r="C986" s="139"/>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spans="1:26" ht="14.25" customHeight="1" x14ac:dyDescent="0.2">
      <c r="A987" s="142"/>
      <c r="B987" s="138"/>
      <c r="C987" s="139"/>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spans="1:26" ht="14.25" customHeight="1" x14ac:dyDescent="0.2">
      <c r="A988" s="142"/>
      <c r="B988" s="138"/>
      <c r="C988" s="139"/>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spans="1:26" ht="14.25" customHeight="1" x14ac:dyDescent="0.2">
      <c r="A989" s="142"/>
      <c r="B989" s="138"/>
      <c r="C989" s="139"/>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spans="1:26" ht="14.25" customHeight="1" x14ac:dyDescent="0.2">
      <c r="A990" s="142"/>
      <c r="B990" s="138"/>
      <c r="C990" s="139"/>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spans="1:26" ht="14.25" customHeight="1" x14ac:dyDescent="0.2">
      <c r="A991" s="142"/>
      <c r="B991" s="138"/>
      <c r="C991" s="139"/>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spans="1:26" ht="14.25" customHeight="1" x14ac:dyDescent="0.2">
      <c r="A992" s="142"/>
      <c r="B992" s="138"/>
      <c r="C992" s="139"/>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spans="1:26" ht="14.25" customHeight="1" x14ac:dyDescent="0.2">
      <c r="A993" s="142"/>
      <c r="B993" s="138"/>
      <c r="C993" s="139"/>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spans="1:26" ht="14.25" customHeight="1" x14ac:dyDescent="0.2">
      <c r="A994" s="142"/>
      <c r="B994" s="138"/>
      <c r="C994" s="139"/>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spans="1:26" ht="14.25" customHeight="1" x14ac:dyDescent="0.2">
      <c r="A995" s="142"/>
      <c r="B995" s="138"/>
      <c r="C995" s="139"/>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spans="1:26" ht="14.25" customHeight="1" x14ac:dyDescent="0.2">
      <c r="A996" s="142"/>
      <c r="B996" s="138"/>
      <c r="C996" s="139"/>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spans="1:26" ht="14.25" customHeight="1" x14ac:dyDescent="0.2">
      <c r="A997" s="142"/>
      <c r="B997" s="138"/>
      <c r="C997" s="139"/>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sheetData>
  <autoFilter ref="B7:G7" xr:uid="{00000000-0009-0000-0000-000006000000}"/>
  <mergeCells count="3">
    <mergeCell ref="B1:B4"/>
    <mergeCell ref="C1:F4"/>
    <mergeCell ref="B5:G6"/>
  </mergeCells>
  <hyperlinks>
    <hyperlink ref="F8" r:id="rId1" xr:uid="{00000000-0004-0000-0600-000000000000}"/>
    <hyperlink ref="F28" r:id="rId2" xr:uid="{00000000-0004-0000-0600-000001000000}"/>
    <hyperlink ref="F29" r:id="rId3" xr:uid="{00000000-0004-0000-0600-000002000000}"/>
    <hyperlink ref="F30" r:id="rId4" xr:uid="{00000000-0004-0000-0600-000003000000}"/>
    <hyperlink ref="F31" r:id="rId5" xr:uid="{00000000-0004-0000-0600-000004000000}"/>
    <hyperlink ref="F32" r:id="rId6" xr:uid="{00000000-0004-0000-0600-000005000000}"/>
    <hyperlink ref="F33" r:id="rId7" xr:uid="{00000000-0004-0000-0600-000006000000}"/>
    <hyperlink ref="F34" r:id="rId8" xr:uid="{00000000-0004-0000-0600-000007000000}"/>
    <hyperlink ref="F35" r:id="rId9" xr:uid="{00000000-0004-0000-0600-000008000000}"/>
    <hyperlink ref="F36" r:id="rId10" xr:uid="{00000000-0004-0000-0600-00000A000000}"/>
    <hyperlink ref="F37" r:id="rId11" xr:uid="{00000000-0004-0000-0600-00000B000000}"/>
    <hyperlink ref="F38" r:id="rId12" xr:uid="{00000000-0004-0000-0600-00000C000000}"/>
    <hyperlink ref="F39" r:id="rId13" xr:uid="{00000000-0004-0000-0600-00000D000000}"/>
    <hyperlink ref="F40" r:id="rId14" xr:uid="{00000000-0004-0000-0600-00000E000000}"/>
    <hyperlink ref="F41" r:id="rId15" xr:uid="{00000000-0004-0000-0600-00000F000000}"/>
    <hyperlink ref="F42" r:id="rId16" xr:uid="{00000000-0004-0000-0600-000010000000}"/>
    <hyperlink ref="F43" r:id="rId17" xr:uid="{00000000-0004-0000-0600-000011000000}"/>
    <hyperlink ref="F44" r:id="rId18" xr:uid="{00000000-0004-0000-0600-000012000000}"/>
    <hyperlink ref="F46" r:id="rId19" xr:uid="{00000000-0004-0000-0600-000013000000}"/>
    <hyperlink ref="F47" r:id="rId20" xr:uid="{00000000-0004-0000-0600-000014000000}"/>
    <hyperlink ref="F48" r:id="rId21" xr:uid="{00000000-0004-0000-0600-000015000000}"/>
    <hyperlink ref="F49" r:id="rId22" xr:uid="{00000000-0004-0000-0600-000016000000}"/>
    <hyperlink ref="F50" r:id="rId23" xr:uid="{00000000-0004-0000-0600-000017000000}"/>
    <hyperlink ref="F51" r:id="rId24" xr:uid="{00000000-0004-0000-0600-000018000000}"/>
    <hyperlink ref="F55" r:id="rId25" xr:uid="{00000000-0004-0000-0600-000019000000}"/>
    <hyperlink ref="F56" r:id="rId26" xr:uid="{00000000-0004-0000-0600-00001A000000}"/>
    <hyperlink ref="F57" r:id="rId27" xr:uid="{00000000-0004-0000-0600-00001B000000}"/>
    <hyperlink ref="F58" r:id="rId28" xr:uid="{00000000-0004-0000-0600-00001C000000}"/>
    <hyperlink ref="F59" r:id="rId29" xr:uid="{00000000-0004-0000-0600-00001D000000}"/>
    <hyperlink ref="F60" r:id="rId30" xr:uid="{00000000-0004-0000-0600-00001E000000}"/>
    <hyperlink ref="F61" r:id="rId31" xr:uid="{00000000-0004-0000-0600-00001F000000}"/>
    <hyperlink ref="F62" r:id="rId32" xr:uid="{00000000-0004-0000-0600-000020000000}"/>
    <hyperlink ref="F63" r:id="rId33" xr:uid="{00000000-0004-0000-0600-000021000000}"/>
    <hyperlink ref="F64" r:id="rId34" xr:uid="{00000000-0004-0000-0600-000022000000}"/>
    <hyperlink ref="F65" r:id="rId35" xr:uid="{00000000-0004-0000-0600-000023000000}"/>
    <hyperlink ref="F66" r:id="rId36" xr:uid="{00000000-0004-0000-0600-000024000000}"/>
    <hyperlink ref="F67" r:id="rId37" xr:uid="{00000000-0004-0000-0600-000025000000}"/>
    <hyperlink ref="F68" r:id="rId38" xr:uid="{00000000-0004-0000-0600-000026000000}"/>
    <hyperlink ref="F69" r:id="rId39" xr:uid="{00000000-0004-0000-0600-000027000000}"/>
    <hyperlink ref="F70" r:id="rId40" xr:uid="{00000000-0004-0000-0600-000028000000}"/>
    <hyperlink ref="F71" r:id="rId41" xr:uid="{00000000-0004-0000-0600-000029000000}"/>
    <hyperlink ref="F72" r:id="rId42" xr:uid="{00000000-0004-0000-0600-00002A000000}"/>
    <hyperlink ref="F73" r:id="rId43" xr:uid="{00000000-0004-0000-0600-00002B000000}"/>
    <hyperlink ref="F74" r:id="rId44" xr:uid="{00000000-0004-0000-0600-00002C000000}"/>
    <hyperlink ref="F75" r:id="rId45" xr:uid="{00000000-0004-0000-0600-00002D000000}"/>
    <hyperlink ref="F77" r:id="rId46" xr:uid="{00000000-0004-0000-0600-00002E000000}"/>
    <hyperlink ref="F78" r:id="rId47" xr:uid="{00000000-0004-0000-0600-00002F000000}"/>
    <hyperlink ref="F79" r:id="rId48" xr:uid="{00000000-0004-0000-0600-000030000000}"/>
    <hyperlink ref="F80" r:id="rId49" xr:uid="{00000000-0004-0000-0600-000031000000}"/>
    <hyperlink ref="F81" r:id="rId50" xr:uid="{00000000-0004-0000-0600-000032000000}"/>
    <hyperlink ref="F82" r:id="rId51" xr:uid="{00000000-0004-0000-0600-000033000000}"/>
    <hyperlink ref="F83" r:id="rId52" xr:uid="{00000000-0004-0000-0600-000034000000}"/>
    <hyperlink ref="F9" r:id="rId53" xr:uid="{00000000-0004-0000-0600-000035000000}"/>
    <hyperlink ref="F10" r:id="rId54" xr:uid="{00000000-0004-0000-0600-000036000000}"/>
    <hyperlink ref="F11" r:id="rId55" xr:uid="{00000000-0004-0000-0600-000037000000}"/>
    <hyperlink ref="F12" r:id="rId56" xr:uid="{00000000-0004-0000-0600-000038000000}"/>
    <hyperlink ref="F13" r:id="rId57" xr:uid="{00000000-0004-0000-0600-000039000000}"/>
    <hyperlink ref="F14" r:id="rId58" xr:uid="{00000000-0004-0000-0600-00003A000000}"/>
    <hyperlink ref="F15" r:id="rId59" xr:uid="{00000000-0004-0000-0600-00003B000000}"/>
    <hyperlink ref="F16" r:id="rId60" xr:uid="{00000000-0004-0000-0600-00003C000000}"/>
    <hyperlink ref="F17" r:id="rId61" xr:uid="{00000000-0004-0000-0600-00003D000000}"/>
    <hyperlink ref="F18" r:id="rId62" xr:uid="{00000000-0004-0000-0600-00003E000000}"/>
    <hyperlink ref="F19" r:id="rId63" xr:uid="{00000000-0004-0000-0600-00003F000000}"/>
    <hyperlink ref="F20" r:id="rId64" xr:uid="{00000000-0004-0000-0600-000040000000}"/>
    <hyperlink ref="F21" r:id="rId65" xr:uid="{00000000-0004-0000-0600-000041000000}"/>
    <hyperlink ref="F22" r:id="rId66" xr:uid="{00000000-0004-0000-0600-000042000000}"/>
    <hyperlink ref="F23" r:id="rId67" xr:uid="{00000000-0004-0000-0600-000043000000}"/>
    <hyperlink ref="F24" r:id="rId68" xr:uid="{00000000-0004-0000-0600-000044000000}"/>
    <hyperlink ref="F25" r:id="rId69" xr:uid="{00000000-0004-0000-0600-000045000000}"/>
    <hyperlink ref="F26" r:id="rId70" xr:uid="{00000000-0004-0000-0600-000046000000}"/>
    <hyperlink ref="F85" r:id="rId71" xr:uid="{00000000-0004-0000-0600-000047000000}"/>
    <hyperlink ref="F87" r:id="rId72" xr:uid="{00000000-0004-0000-0600-000048000000}"/>
    <hyperlink ref="F88" r:id="rId73" xr:uid="{00000000-0004-0000-0600-000049000000}"/>
    <hyperlink ref="F89" r:id="rId74" xr:uid="{00000000-0004-0000-0600-00004A000000}"/>
    <hyperlink ref="F90" r:id="rId75" xr:uid="{00000000-0004-0000-0600-00004B000000}"/>
    <hyperlink ref="F91" r:id="rId76" xr:uid="{00000000-0004-0000-0600-00004C000000}"/>
    <hyperlink ref="F92" r:id="rId77" xr:uid="{00000000-0004-0000-0600-00004D000000}"/>
    <hyperlink ref="F93" r:id="rId78" xr:uid="{00000000-0004-0000-0600-00004E000000}"/>
    <hyperlink ref="F94" r:id="rId79" xr:uid="{00000000-0004-0000-0600-00004F000000}"/>
    <hyperlink ref="F95" r:id="rId80" xr:uid="{00000000-0004-0000-0600-000050000000}"/>
    <hyperlink ref="F96" r:id="rId81" location=":~:text=DESTINATARIOS%3A%20TODAS%20LAS%20ENTIDADES%20DE,LA%20LEY%20594%20DE%202000." xr:uid="{00000000-0004-0000-0600-000051000000}"/>
    <hyperlink ref="F97" r:id="rId82" xr:uid="{00000000-0004-0000-0600-000052000000}"/>
    <hyperlink ref="F98" r:id="rId83" xr:uid="{00000000-0004-0000-0600-000053000000}"/>
    <hyperlink ref="F45" r:id="rId84" xr:uid="{00000000-0004-0000-0600-000054000000}"/>
    <hyperlink ref="F53" r:id="rId85" xr:uid="{00000000-0004-0000-0600-000055000000}"/>
    <hyperlink ref="F84" r:id="rId86" xr:uid="{00000000-0004-0000-0600-000056000000}"/>
    <hyperlink ref="F86" r:id="rId87" xr:uid="{00000000-0004-0000-0600-000057000000}"/>
  </hyperlinks>
  <pageMargins left="0.7" right="0.7" top="0.75" bottom="0.75" header="0.3" footer="0.3"/>
  <pageSetup paperSize="9" orientation="portrait" r:id="rId88"/>
  <drawing r:id="rId8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U51"/>
  <sheetViews>
    <sheetView showGridLines="0" topLeftCell="A32" zoomScaleNormal="100" workbookViewId="0">
      <selection activeCell="A50" sqref="A50:A51"/>
    </sheetView>
  </sheetViews>
  <sheetFormatPr baseColWidth="10" defaultRowHeight="14.25" x14ac:dyDescent="0.2"/>
  <cols>
    <col min="1" max="1" width="27" style="59" customWidth="1"/>
    <col min="2" max="2" width="21.7109375" style="63" customWidth="1"/>
    <col min="3" max="3" width="10" style="64" customWidth="1"/>
    <col min="4" max="4" width="32.28515625" style="64" customWidth="1"/>
    <col min="5" max="5" width="27.7109375" style="64" customWidth="1"/>
    <col min="6" max="6" width="61" style="64" customWidth="1"/>
    <col min="7" max="7" width="24.5703125" style="64" customWidth="1"/>
    <col min="8" max="8" width="39.42578125" style="64" customWidth="1"/>
    <col min="9" max="9" width="21.85546875" style="64" customWidth="1"/>
    <col min="10" max="10" width="23.85546875" style="64" customWidth="1"/>
    <col min="11" max="11" width="1.7109375" style="64" customWidth="1"/>
    <col min="12" max="12" width="24.5703125" style="64" customWidth="1"/>
    <col min="13" max="13" width="39.42578125" style="64" customWidth="1"/>
    <col min="14" max="14" width="25.85546875" style="64" customWidth="1"/>
    <col min="15" max="15" width="22.85546875" style="64" customWidth="1"/>
    <col min="16" max="16" width="20.140625" style="64" customWidth="1"/>
    <col min="17" max="19" width="11.42578125" style="64"/>
    <col min="20" max="20" width="58.42578125" style="64" hidden="1" customWidth="1"/>
    <col min="21" max="21" width="0" style="64" hidden="1" customWidth="1"/>
    <col min="22" max="16384" width="11.42578125" style="64"/>
  </cols>
  <sheetData>
    <row r="1" spans="1:21" customFormat="1" x14ac:dyDescent="0.2">
      <c r="A1" s="834"/>
      <c r="B1" s="836" t="s">
        <v>508</v>
      </c>
      <c r="C1" s="837"/>
      <c r="D1" s="837"/>
      <c r="E1" s="838"/>
      <c r="F1" s="71" t="s">
        <v>509</v>
      </c>
      <c r="G1" s="64"/>
      <c r="H1" s="64"/>
    </row>
    <row r="2" spans="1:21" customFormat="1" x14ac:dyDescent="0.2">
      <c r="A2" s="834"/>
      <c r="B2" s="809"/>
      <c r="C2" s="810"/>
      <c r="D2" s="810"/>
      <c r="E2" s="811"/>
      <c r="F2" s="71" t="s">
        <v>510</v>
      </c>
      <c r="G2" s="64"/>
      <c r="H2" s="64"/>
    </row>
    <row r="3" spans="1:21" customFormat="1" x14ac:dyDescent="0.2">
      <c r="A3" s="834"/>
      <c r="B3" s="809"/>
      <c r="C3" s="810"/>
      <c r="D3" s="810"/>
      <c r="E3" s="811"/>
      <c r="F3" s="71" t="s">
        <v>511</v>
      </c>
      <c r="G3" s="64"/>
      <c r="H3" s="64"/>
    </row>
    <row r="4" spans="1:21" customFormat="1" ht="36" customHeight="1" x14ac:dyDescent="0.2">
      <c r="A4" s="835"/>
      <c r="B4" s="812"/>
      <c r="C4" s="813"/>
      <c r="D4" s="813"/>
      <c r="E4" s="814"/>
      <c r="F4" s="71" t="s">
        <v>527</v>
      </c>
      <c r="G4" s="64"/>
      <c r="H4" s="64"/>
    </row>
    <row r="5" spans="1:21" s="75" customFormat="1" ht="15" x14ac:dyDescent="0.2">
      <c r="A5" s="839" t="s">
        <v>86</v>
      </c>
      <c r="B5" s="839"/>
      <c r="C5" s="839"/>
      <c r="D5" s="839"/>
      <c r="E5" s="839"/>
      <c r="F5" s="839"/>
      <c r="G5" s="83"/>
      <c r="H5" s="83"/>
      <c r="I5" s="83"/>
      <c r="J5" s="83"/>
      <c r="K5" s="83"/>
      <c r="L5" s="74"/>
      <c r="M5" s="74"/>
      <c r="N5" s="74"/>
      <c r="O5" s="74"/>
      <c r="P5" s="74"/>
      <c r="U5" s="76"/>
    </row>
    <row r="6" spans="1:21" s="75" customFormat="1" ht="10.5" customHeight="1" x14ac:dyDescent="0.2">
      <c r="A6" s="839"/>
      <c r="B6" s="839"/>
      <c r="C6" s="839"/>
      <c r="D6" s="839"/>
      <c r="E6" s="839"/>
      <c r="F6" s="839"/>
      <c r="G6" s="83"/>
      <c r="H6" s="77"/>
      <c r="I6" s="77"/>
      <c r="J6" s="78"/>
      <c r="K6" s="78"/>
      <c r="L6" s="74"/>
      <c r="M6" s="74"/>
      <c r="N6" s="74"/>
      <c r="O6" s="74"/>
      <c r="P6" s="74"/>
      <c r="U6" s="76"/>
    </row>
    <row r="7" spans="1:21" ht="13.5" thickBot="1" x14ac:dyDescent="0.25">
      <c r="A7" s="840" t="s">
        <v>8</v>
      </c>
      <c r="B7" s="840" t="s">
        <v>9</v>
      </c>
      <c r="C7" s="840" t="s">
        <v>10</v>
      </c>
      <c r="D7" s="840" t="s">
        <v>83</v>
      </c>
      <c r="E7" s="840" t="s">
        <v>11</v>
      </c>
      <c r="F7" s="840" t="s">
        <v>512</v>
      </c>
    </row>
    <row r="8" spans="1:21" thickTop="1" thickBot="1" x14ac:dyDescent="0.25">
      <c r="A8" s="841"/>
      <c r="B8" s="842"/>
      <c r="C8" s="841"/>
      <c r="D8" s="843"/>
      <c r="E8" s="843"/>
      <c r="F8" s="843"/>
    </row>
    <row r="9" spans="1:21" ht="33.75" customHeight="1" thickTop="1" x14ac:dyDescent="0.2">
      <c r="A9" s="99" t="s">
        <v>30</v>
      </c>
      <c r="B9" s="99" t="s">
        <v>815</v>
      </c>
      <c r="C9" s="99">
        <v>1991</v>
      </c>
      <c r="D9" s="57" t="s">
        <v>30</v>
      </c>
      <c r="E9" s="47">
        <v>74</v>
      </c>
      <c r="F9" s="49" t="s">
        <v>174</v>
      </c>
    </row>
    <row r="10" spans="1:21" ht="33.75" customHeight="1" x14ac:dyDescent="0.2">
      <c r="A10" s="306" t="s">
        <v>1813</v>
      </c>
      <c r="B10" s="306">
        <v>80</v>
      </c>
      <c r="C10" s="306">
        <v>1993</v>
      </c>
      <c r="D10" s="328" t="s">
        <v>1814</v>
      </c>
      <c r="E10" s="47" t="s">
        <v>95</v>
      </c>
      <c r="F10" s="329"/>
    </row>
    <row r="11" spans="1:21" ht="65.25" customHeight="1" x14ac:dyDescent="0.2">
      <c r="A11" s="99" t="s">
        <v>44</v>
      </c>
      <c r="B11" s="99">
        <v>2022</v>
      </c>
      <c r="C11" s="99">
        <v>2020</v>
      </c>
      <c r="D11" s="57" t="s">
        <v>1126</v>
      </c>
      <c r="E11" s="47" t="s">
        <v>95</v>
      </c>
      <c r="F11" s="54" t="s">
        <v>1127</v>
      </c>
    </row>
    <row r="12" spans="1:21" ht="66" customHeight="1" x14ac:dyDescent="0.2">
      <c r="A12" s="46" t="s">
        <v>44</v>
      </c>
      <c r="B12" s="56">
        <v>537</v>
      </c>
      <c r="C12" s="51">
        <v>2020</v>
      </c>
      <c r="D12" s="45" t="s">
        <v>1100</v>
      </c>
      <c r="E12" s="68" t="s">
        <v>95</v>
      </c>
      <c r="F12" s="45"/>
    </row>
    <row r="13" spans="1:21" ht="79.5" customHeight="1" x14ac:dyDescent="0.2">
      <c r="A13" s="46" t="s">
        <v>44</v>
      </c>
      <c r="B13" s="56">
        <v>440</v>
      </c>
      <c r="C13" s="51">
        <v>2020</v>
      </c>
      <c r="D13" s="45" t="s">
        <v>1101</v>
      </c>
      <c r="E13" s="68" t="s">
        <v>95</v>
      </c>
      <c r="F13" s="45"/>
    </row>
    <row r="14" spans="1:21" ht="51.75" customHeight="1" x14ac:dyDescent="0.2">
      <c r="A14" s="56" t="s">
        <v>44</v>
      </c>
      <c r="B14" s="56">
        <v>1955</v>
      </c>
      <c r="C14" s="56">
        <v>2019</v>
      </c>
      <c r="D14" s="57" t="s">
        <v>1012</v>
      </c>
      <c r="E14" s="91" t="s">
        <v>1013</v>
      </c>
      <c r="F14" s="49" t="s">
        <v>1014</v>
      </c>
    </row>
    <row r="15" spans="1:21" ht="41.25" customHeight="1" x14ac:dyDescent="0.2">
      <c r="A15" s="95" t="s">
        <v>44</v>
      </c>
      <c r="B15" s="95">
        <v>1882</v>
      </c>
      <c r="C15" s="95">
        <v>2018</v>
      </c>
      <c r="D15" s="69" t="s">
        <v>1123</v>
      </c>
      <c r="E15" s="47" t="s">
        <v>1124</v>
      </c>
      <c r="F15" s="54" t="s">
        <v>1125</v>
      </c>
    </row>
    <row r="16" spans="1:21" ht="87" customHeight="1" x14ac:dyDescent="0.2">
      <c r="A16" s="50" t="s">
        <v>44</v>
      </c>
      <c r="B16" s="50">
        <v>1564</v>
      </c>
      <c r="C16" s="50">
        <v>2012</v>
      </c>
      <c r="D16" s="49" t="s">
        <v>344</v>
      </c>
      <c r="E16" s="47" t="s">
        <v>95</v>
      </c>
      <c r="F16" s="49" t="s">
        <v>199</v>
      </c>
    </row>
    <row r="17" spans="1:6" ht="59.25" customHeight="1" x14ac:dyDescent="0.2">
      <c r="A17" s="50" t="s">
        <v>44</v>
      </c>
      <c r="B17" s="50">
        <v>1437</v>
      </c>
      <c r="C17" s="50">
        <v>2011</v>
      </c>
      <c r="D17" s="49" t="s">
        <v>343</v>
      </c>
      <c r="E17" s="47" t="s">
        <v>95</v>
      </c>
      <c r="F17" s="49" t="s">
        <v>180</v>
      </c>
    </row>
    <row r="18" spans="1:6" ht="112.5" customHeight="1" x14ac:dyDescent="0.2">
      <c r="A18" s="50" t="s">
        <v>44</v>
      </c>
      <c r="B18" s="50">
        <v>1474</v>
      </c>
      <c r="C18" s="50">
        <v>2011</v>
      </c>
      <c r="D18" s="49" t="s">
        <v>60</v>
      </c>
      <c r="E18" s="47" t="s">
        <v>181</v>
      </c>
      <c r="F18" s="49" t="s">
        <v>182</v>
      </c>
    </row>
    <row r="19" spans="1:6" ht="86.25" customHeight="1" x14ac:dyDescent="0.2">
      <c r="A19" s="50" t="s">
        <v>44</v>
      </c>
      <c r="B19" s="50">
        <v>1150</v>
      </c>
      <c r="C19" s="50">
        <v>2007</v>
      </c>
      <c r="D19" s="49" t="s">
        <v>342</v>
      </c>
      <c r="E19" s="47" t="s">
        <v>95</v>
      </c>
      <c r="F19" s="49" t="s">
        <v>281</v>
      </c>
    </row>
    <row r="20" spans="1:6" ht="45" customHeight="1" x14ac:dyDescent="0.2">
      <c r="A20" s="50" t="s">
        <v>44</v>
      </c>
      <c r="B20" s="50">
        <v>816</v>
      </c>
      <c r="C20" s="50">
        <v>2003</v>
      </c>
      <c r="D20" s="49" t="s">
        <v>341</v>
      </c>
      <c r="E20" s="47" t="s">
        <v>95</v>
      </c>
      <c r="F20" s="49" t="s">
        <v>179</v>
      </c>
    </row>
    <row r="21" spans="1:6" ht="42" customHeight="1" x14ac:dyDescent="0.2">
      <c r="A21" s="50" t="s">
        <v>44</v>
      </c>
      <c r="B21" s="50">
        <v>734</v>
      </c>
      <c r="C21" s="50">
        <v>2002</v>
      </c>
      <c r="D21" s="49" t="s">
        <v>340</v>
      </c>
      <c r="E21" s="47" t="s">
        <v>95</v>
      </c>
      <c r="F21" s="49" t="s">
        <v>178</v>
      </c>
    </row>
    <row r="22" spans="1:6" ht="80.25" customHeight="1" x14ac:dyDescent="0.2">
      <c r="A22" s="50" t="s">
        <v>44</v>
      </c>
      <c r="B22" s="50">
        <v>590</v>
      </c>
      <c r="C22" s="50">
        <v>2000</v>
      </c>
      <c r="D22" s="49" t="s">
        <v>339</v>
      </c>
      <c r="E22" s="47" t="s">
        <v>95</v>
      </c>
      <c r="F22" s="49" t="s">
        <v>515</v>
      </c>
    </row>
    <row r="23" spans="1:6" ht="111.75" customHeight="1" x14ac:dyDescent="0.2">
      <c r="A23" s="50" t="s">
        <v>44</v>
      </c>
      <c r="B23" s="50">
        <v>361</v>
      </c>
      <c r="C23" s="50">
        <v>1997</v>
      </c>
      <c r="D23" s="49" t="s">
        <v>1128</v>
      </c>
      <c r="E23" s="70">
        <v>24</v>
      </c>
      <c r="F23" s="49" t="s">
        <v>256</v>
      </c>
    </row>
    <row r="24" spans="1:6" ht="78.75" customHeight="1" x14ac:dyDescent="0.2">
      <c r="A24" s="50" t="s">
        <v>44</v>
      </c>
      <c r="B24" s="50">
        <v>190</v>
      </c>
      <c r="C24" s="50">
        <v>1995</v>
      </c>
      <c r="D24" s="49" t="s">
        <v>338</v>
      </c>
      <c r="E24" s="47" t="s">
        <v>95</v>
      </c>
      <c r="F24" s="49" t="s">
        <v>176</v>
      </c>
    </row>
    <row r="25" spans="1:6" ht="38.25" x14ac:dyDescent="0.2">
      <c r="A25" s="50" t="s">
        <v>44</v>
      </c>
      <c r="B25" s="50">
        <v>80</v>
      </c>
      <c r="C25" s="50">
        <v>1993</v>
      </c>
      <c r="D25" s="49" t="s">
        <v>337</v>
      </c>
      <c r="E25" s="47" t="s">
        <v>95</v>
      </c>
      <c r="F25" s="49" t="s">
        <v>196</v>
      </c>
    </row>
    <row r="26" spans="1:6" ht="153" customHeight="1" x14ac:dyDescent="0.2">
      <c r="A26" s="50" t="s">
        <v>65</v>
      </c>
      <c r="B26" s="50">
        <v>1860</v>
      </c>
      <c r="C26" s="50">
        <v>2021</v>
      </c>
      <c r="D26" s="100" t="s">
        <v>1379</v>
      </c>
      <c r="E26" s="98" t="s">
        <v>95</v>
      </c>
      <c r="F26" s="100" t="s">
        <v>1380</v>
      </c>
    </row>
    <row r="27" spans="1:6" ht="114.75" x14ac:dyDescent="0.2">
      <c r="A27" s="50" t="s">
        <v>65</v>
      </c>
      <c r="B27" s="50">
        <v>399</v>
      </c>
      <c r="C27" s="50">
        <v>2021</v>
      </c>
      <c r="D27" s="54" t="s">
        <v>1130</v>
      </c>
      <c r="E27" s="47" t="s">
        <v>95</v>
      </c>
      <c r="F27" s="54"/>
    </row>
    <row r="28" spans="1:6" ht="127.5" x14ac:dyDescent="0.2">
      <c r="A28" s="50" t="s">
        <v>65</v>
      </c>
      <c r="B28" s="50">
        <v>310</v>
      </c>
      <c r="C28" s="50">
        <v>2021</v>
      </c>
      <c r="D28" s="54" t="s">
        <v>1129</v>
      </c>
      <c r="E28" s="47" t="s">
        <v>95</v>
      </c>
      <c r="F28" s="54"/>
    </row>
    <row r="29" spans="1:6" ht="129" customHeight="1" x14ac:dyDescent="0.2">
      <c r="A29" s="50" t="s">
        <v>65</v>
      </c>
      <c r="B29" s="50">
        <v>332</v>
      </c>
      <c r="C29" s="50">
        <v>2020</v>
      </c>
      <c r="D29" s="49" t="s">
        <v>1382</v>
      </c>
      <c r="E29" s="47" t="s">
        <v>1381</v>
      </c>
      <c r="F29" s="49" t="s">
        <v>1383</v>
      </c>
    </row>
    <row r="30" spans="1:6" ht="76.5" x14ac:dyDescent="0.2">
      <c r="A30" s="50" t="s">
        <v>90</v>
      </c>
      <c r="B30" s="50">
        <v>92</v>
      </c>
      <c r="C30" s="50">
        <v>2017</v>
      </c>
      <c r="D30" s="49" t="s">
        <v>282</v>
      </c>
      <c r="E30" s="67" t="s">
        <v>95</v>
      </c>
      <c r="F30" s="49" t="s">
        <v>282</v>
      </c>
    </row>
    <row r="31" spans="1:6" ht="51.75" customHeight="1" x14ac:dyDescent="0.2">
      <c r="A31" s="50" t="s">
        <v>90</v>
      </c>
      <c r="B31" s="50">
        <v>1082</v>
      </c>
      <c r="C31" s="50">
        <v>2015</v>
      </c>
      <c r="D31" s="49" t="s">
        <v>494</v>
      </c>
      <c r="E31" s="47" t="s">
        <v>95</v>
      </c>
      <c r="F31" s="49" t="s">
        <v>283</v>
      </c>
    </row>
    <row r="32" spans="1:6" ht="84" customHeight="1" x14ac:dyDescent="0.2">
      <c r="A32" s="50" t="s">
        <v>90</v>
      </c>
      <c r="B32" s="50">
        <v>2573</v>
      </c>
      <c r="C32" s="50">
        <v>2014</v>
      </c>
      <c r="D32" s="49" t="s">
        <v>348</v>
      </c>
      <c r="E32" s="47" t="s">
        <v>95</v>
      </c>
      <c r="F32" s="49" t="s">
        <v>514</v>
      </c>
    </row>
    <row r="33" spans="1:6" ht="63.75" x14ac:dyDescent="0.2">
      <c r="A33" s="50" t="s">
        <v>90</v>
      </c>
      <c r="B33" s="50">
        <v>19</v>
      </c>
      <c r="C33" s="50">
        <v>2012</v>
      </c>
      <c r="D33" s="49" t="s">
        <v>148</v>
      </c>
      <c r="E33" s="47" t="s">
        <v>95</v>
      </c>
      <c r="F33" s="49" t="s">
        <v>186</v>
      </c>
    </row>
    <row r="34" spans="1:6" ht="70.5" customHeight="1" x14ac:dyDescent="0.2">
      <c r="A34" s="50" t="s">
        <v>90</v>
      </c>
      <c r="B34" s="50">
        <v>2364</v>
      </c>
      <c r="C34" s="50">
        <v>2012</v>
      </c>
      <c r="D34" s="49" t="s">
        <v>347</v>
      </c>
      <c r="E34" s="47" t="s">
        <v>95</v>
      </c>
      <c r="F34" s="49" t="s">
        <v>288</v>
      </c>
    </row>
    <row r="35" spans="1:6" ht="77.25" customHeight="1" x14ac:dyDescent="0.2">
      <c r="A35" s="50" t="s">
        <v>90</v>
      </c>
      <c r="B35" s="50">
        <v>4170</v>
      </c>
      <c r="C35" s="50">
        <v>2011</v>
      </c>
      <c r="D35" s="49" t="s">
        <v>346</v>
      </c>
      <c r="E35" s="61" t="s">
        <v>95</v>
      </c>
      <c r="F35" s="49" t="s">
        <v>185</v>
      </c>
    </row>
    <row r="36" spans="1:6" ht="72" customHeight="1" x14ac:dyDescent="0.2">
      <c r="A36" s="50" t="s">
        <v>90</v>
      </c>
      <c r="B36" s="50">
        <v>111</v>
      </c>
      <c r="C36" s="50">
        <v>1996</v>
      </c>
      <c r="D36" s="49" t="s">
        <v>345</v>
      </c>
      <c r="E36" s="47" t="s">
        <v>95</v>
      </c>
      <c r="F36" s="49" t="s">
        <v>184</v>
      </c>
    </row>
    <row r="37" spans="1:6" ht="51" customHeight="1" x14ac:dyDescent="0.2">
      <c r="A37" s="51" t="s">
        <v>65</v>
      </c>
      <c r="B37" s="53">
        <v>410</v>
      </c>
      <c r="C37" s="53">
        <v>1971</v>
      </c>
      <c r="D37" s="49" t="s">
        <v>200</v>
      </c>
      <c r="E37" s="47" t="s">
        <v>95</v>
      </c>
      <c r="F37" s="55" t="s">
        <v>201</v>
      </c>
    </row>
    <row r="38" spans="1:6" ht="72.75" customHeight="1" x14ac:dyDescent="0.2">
      <c r="A38" s="50" t="s">
        <v>224</v>
      </c>
      <c r="B38" s="53">
        <v>64</v>
      </c>
      <c r="C38" s="50">
        <v>2019</v>
      </c>
      <c r="D38" s="49" t="s">
        <v>838</v>
      </c>
      <c r="E38" s="47" t="s">
        <v>95</v>
      </c>
      <c r="F38" s="54" t="s">
        <v>839</v>
      </c>
    </row>
    <row r="39" spans="1:6" ht="78" customHeight="1" x14ac:dyDescent="0.2">
      <c r="A39" s="50" t="s">
        <v>224</v>
      </c>
      <c r="B39" s="62">
        <v>77</v>
      </c>
      <c r="C39" s="56">
        <v>2014</v>
      </c>
      <c r="D39" s="49" t="s">
        <v>911</v>
      </c>
      <c r="E39" s="91" t="s">
        <v>95</v>
      </c>
      <c r="F39" s="49" t="s">
        <v>1015</v>
      </c>
    </row>
    <row r="40" spans="1:6" ht="51" x14ac:dyDescent="0.2">
      <c r="A40" s="50" t="s">
        <v>224</v>
      </c>
      <c r="B40" s="53">
        <v>99</v>
      </c>
      <c r="C40" s="53">
        <v>2008</v>
      </c>
      <c r="D40" s="49" t="s">
        <v>192</v>
      </c>
      <c r="E40" s="47" t="s">
        <v>95</v>
      </c>
      <c r="F40" s="49" t="s">
        <v>193</v>
      </c>
    </row>
    <row r="41" spans="1:6" ht="48" customHeight="1" x14ac:dyDescent="0.2">
      <c r="A41" s="50" t="s">
        <v>485</v>
      </c>
      <c r="B41" s="53" t="s">
        <v>187</v>
      </c>
      <c r="C41" s="53"/>
      <c r="D41" s="49" t="s">
        <v>516</v>
      </c>
      <c r="E41" s="47" t="s">
        <v>95</v>
      </c>
      <c r="F41" s="49" t="s">
        <v>188</v>
      </c>
    </row>
    <row r="42" spans="1:6" ht="103.5" customHeight="1" x14ac:dyDescent="0.2">
      <c r="A42" s="50" t="s">
        <v>484</v>
      </c>
      <c r="B42" s="53"/>
      <c r="C42" s="50">
        <v>2018</v>
      </c>
      <c r="D42" s="49" t="s">
        <v>495</v>
      </c>
      <c r="E42" s="47" t="s">
        <v>95</v>
      </c>
      <c r="F42" s="49" t="s">
        <v>483</v>
      </c>
    </row>
    <row r="43" spans="1:6" ht="46.5" customHeight="1" x14ac:dyDescent="0.2">
      <c r="A43" s="50" t="s">
        <v>825</v>
      </c>
      <c r="B43" s="53">
        <v>1</v>
      </c>
      <c r="C43" s="53">
        <v>2017</v>
      </c>
      <c r="D43" s="49" t="s">
        <v>284</v>
      </c>
      <c r="E43" s="47" t="s">
        <v>95</v>
      </c>
      <c r="F43" s="49" t="s">
        <v>285</v>
      </c>
    </row>
    <row r="44" spans="1:6" ht="39" customHeight="1" x14ac:dyDescent="0.2">
      <c r="A44" s="50" t="s">
        <v>825</v>
      </c>
      <c r="B44" s="53">
        <v>2</v>
      </c>
      <c r="C44" s="53">
        <v>2017</v>
      </c>
      <c r="D44" s="49" t="s">
        <v>286</v>
      </c>
      <c r="E44" s="47" t="s">
        <v>95</v>
      </c>
      <c r="F44" s="49" t="s">
        <v>287</v>
      </c>
    </row>
    <row r="45" spans="1:6" ht="75" customHeight="1" x14ac:dyDescent="0.2">
      <c r="A45" s="50" t="s">
        <v>825</v>
      </c>
      <c r="B45" s="53">
        <v>10</v>
      </c>
      <c r="C45" s="53">
        <v>2015</v>
      </c>
      <c r="D45" s="49" t="s">
        <v>191</v>
      </c>
      <c r="E45" s="47" t="s">
        <v>95</v>
      </c>
      <c r="F45" s="49" t="s">
        <v>190</v>
      </c>
    </row>
    <row r="46" spans="1:6" ht="75.75" customHeight="1" x14ac:dyDescent="0.2">
      <c r="A46" s="50" t="s">
        <v>825</v>
      </c>
      <c r="B46" s="53">
        <v>12</v>
      </c>
      <c r="C46" s="53">
        <v>2014</v>
      </c>
      <c r="D46" s="49" t="s">
        <v>189</v>
      </c>
      <c r="E46" s="47" t="s">
        <v>95</v>
      </c>
      <c r="F46" s="49" t="s">
        <v>349</v>
      </c>
    </row>
    <row r="47" spans="1:6" ht="75.75" customHeight="1" x14ac:dyDescent="0.2">
      <c r="A47" s="290" t="s">
        <v>1715</v>
      </c>
      <c r="B47" s="291">
        <v>2</v>
      </c>
      <c r="C47" s="291">
        <v>2023</v>
      </c>
      <c r="D47" s="292" t="s">
        <v>1717</v>
      </c>
      <c r="E47" s="293" t="s">
        <v>95</v>
      </c>
      <c r="F47" s="292" t="s">
        <v>1718</v>
      </c>
    </row>
    <row r="48" spans="1:6" ht="75.75" customHeight="1" x14ac:dyDescent="0.2">
      <c r="A48" s="290" t="s">
        <v>1715</v>
      </c>
      <c r="B48" s="291">
        <v>3</v>
      </c>
      <c r="C48" s="291">
        <v>2023</v>
      </c>
      <c r="D48" s="292" t="s">
        <v>1716</v>
      </c>
      <c r="E48" s="293" t="s">
        <v>95</v>
      </c>
      <c r="F48" s="292" t="s">
        <v>1719</v>
      </c>
    </row>
    <row r="49" spans="1:6" ht="94.5" customHeight="1" x14ac:dyDescent="0.2">
      <c r="A49" s="290" t="s">
        <v>1715</v>
      </c>
      <c r="B49" s="291">
        <v>1</v>
      </c>
      <c r="C49" s="291">
        <v>2024</v>
      </c>
      <c r="D49" s="292" t="s">
        <v>1722</v>
      </c>
      <c r="E49" s="293" t="s">
        <v>95</v>
      </c>
      <c r="F49" s="292" t="s">
        <v>1723</v>
      </c>
    </row>
    <row r="50" spans="1:6" ht="51" x14ac:dyDescent="0.2">
      <c r="A50" s="50" t="s">
        <v>225</v>
      </c>
      <c r="B50" s="53">
        <v>6</v>
      </c>
      <c r="C50" s="50">
        <v>2018</v>
      </c>
      <c r="D50" s="49" t="s">
        <v>1500</v>
      </c>
      <c r="E50" s="47" t="s">
        <v>95</v>
      </c>
      <c r="F50" s="49" t="s">
        <v>1720</v>
      </c>
    </row>
    <row r="51" spans="1:6" ht="63" customHeight="1" x14ac:dyDescent="0.2">
      <c r="A51" s="290" t="s">
        <v>225</v>
      </c>
      <c r="B51" s="291">
        <v>1</v>
      </c>
      <c r="C51" s="290">
        <v>2021</v>
      </c>
      <c r="D51" s="292" t="s">
        <v>1500</v>
      </c>
      <c r="E51" s="293" t="s">
        <v>95</v>
      </c>
      <c r="F51" s="292" t="s">
        <v>1721</v>
      </c>
    </row>
  </sheetData>
  <mergeCells count="9">
    <mergeCell ref="A1:A4"/>
    <mergeCell ref="B1:E4"/>
    <mergeCell ref="A5:F6"/>
    <mergeCell ref="A7:A8"/>
    <mergeCell ref="B7:B8"/>
    <mergeCell ref="C7:C8"/>
    <mergeCell ref="D7:D8"/>
    <mergeCell ref="E7:E8"/>
    <mergeCell ref="F7:F8"/>
  </mergeCells>
  <hyperlinks>
    <hyperlink ref="E25" r:id="rId1" xr:uid="{00000000-0004-0000-0700-000000000000}"/>
    <hyperlink ref="E24" r:id="rId2" xr:uid="{00000000-0004-0000-0700-000001000000}"/>
    <hyperlink ref="E22" r:id="rId3" xr:uid="{00000000-0004-0000-0700-000002000000}"/>
    <hyperlink ref="E21" r:id="rId4" xr:uid="{00000000-0004-0000-0700-000003000000}"/>
    <hyperlink ref="E20" r:id="rId5" xr:uid="{00000000-0004-0000-0700-000004000000}"/>
    <hyperlink ref="E19" r:id="rId6" xr:uid="{00000000-0004-0000-0700-000005000000}"/>
    <hyperlink ref="E16" r:id="rId7" xr:uid="{00000000-0004-0000-0700-000006000000}"/>
    <hyperlink ref="E30" r:id="rId8" xr:uid="{00000000-0004-0000-0700-000007000000}"/>
    <hyperlink ref="E36" r:id="rId9" xr:uid="{00000000-0004-0000-0700-000008000000}"/>
    <hyperlink ref="E33" r:id="rId10" xr:uid="{00000000-0004-0000-0700-000009000000}"/>
    <hyperlink ref="E34" r:id="rId11" xr:uid="{00000000-0004-0000-0700-00000A000000}"/>
    <hyperlink ref="E32" r:id="rId12" xr:uid="{00000000-0004-0000-0700-00000B000000}"/>
    <hyperlink ref="E31" r:id="rId13" xr:uid="{00000000-0004-0000-0700-00000C000000}"/>
    <hyperlink ref="E41" r:id="rId14" xr:uid="{00000000-0004-0000-0700-00000D000000}"/>
    <hyperlink ref="E42" r:id="rId15" xr:uid="{00000000-0004-0000-0700-00000E000000}"/>
    <hyperlink ref="E46" r:id="rId16" xr:uid="{00000000-0004-0000-0700-00000F000000}"/>
    <hyperlink ref="E44" r:id="rId17" xr:uid="{00000000-0004-0000-0700-000010000000}"/>
    <hyperlink ref="E45" r:id="rId18" xr:uid="{00000000-0004-0000-0700-000011000000}"/>
    <hyperlink ref="E43" r:id="rId19" xr:uid="{00000000-0004-0000-0700-000012000000}"/>
    <hyperlink ref="E40" r:id="rId20" xr:uid="{00000000-0004-0000-0700-000013000000}"/>
    <hyperlink ref="E17" r:id="rId21" xr:uid="{00000000-0004-0000-0700-000014000000}"/>
    <hyperlink ref="E38" r:id="rId22" xr:uid="{00000000-0004-0000-0700-000015000000}"/>
    <hyperlink ref="E37" r:id="rId23" xr:uid="{00000000-0004-0000-0700-000016000000}"/>
    <hyperlink ref="E39" r:id="rId24" xr:uid="{00000000-0004-0000-0700-000017000000}"/>
    <hyperlink ref="E14" r:id="rId25" xr:uid="{00000000-0004-0000-0700-000018000000}"/>
    <hyperlink ref="E18" r:id="rId26" display="http://www.secretariasenado.gov.co/senado/basedoc/ley_1474_2011.html" xr:uid="{00000000-0004-0000-0700-000019000000}"/>
    <hyperlink ref="E23" r:id="rId27" display="http://www.secretariasenado.gov.co/senado/basedoc/ley_0361_1997.html" xr:uid="{00000000-0004-0000-0700-00001A000000}"/>
    <hyperlink ref="E35" r:id="rId28" xr:uid="{00000000-0004-0000-0700-00001B000000}"/>
    <hyperlink ref="E12" r:id="rId29" xr:uid="{00000000-0004-0000-0700-00001C000000}"/>
    <hyperlink ref="E13" r:id="rId30" xr:uid="{00000000-0004-0000-0700-00001D000000}"/>
    <hyperlink ref="E15" r:id="rId31" xr:uid="{00000000-0004-0000-0700-00001E000000}"/>
    <hyperlink ref="E11" r:id="rId32" xr:uid="{00000000-0004-0000-0700-00001F000000}"/>
    <hyperlink ref="E28" r:id="rId33" xr:uid="{00000000-0004-0000-0700-000020000000}"/>
    <hyperlink ref="E27" r:id="rId34" xr:uid="{00000000-0004-0000-0700-000021000000}"/>
    <hyperlink ref="E26" r:id="rId35" xr:uid="{00000000-0004-0000-0700-000022000000}"/>
    <hyperlink ref="E29" r:id="rId36" xr:uid="{00000000-0004-0000-0700-000023000000}"/>
    <hyperlink ref="E50" r:id="rId37" xr:uid="{00000000-0004-0000-0700-000024000000}"/>
    <hyperlink ref="E10" r:id="rId38" xr:uid="{00000000-0004-0000-0700-000025000000}"/>
  </hyperlinks>
  <pageMargins left="0.7" right="0.7" top="0.75" bottom="0.75" header="0.3" footer="0.3"/>
  <pageSetup orientation="portrait" r:id="rId39"/>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AB47"/>
  <sheetViews>
    <sheetView showGridLines="0" topLeftCell="A28" zoomScale="90" zoomScaleNormal="90" workbookViewId="0">
      <selection activeCell="H32" sqref="H32"/>
    </sheetView>
  </sheetViews>
  <sheetFormatPr baseColWidth="10" defaultRowHeight="36.75" customHeight="1" x14ac:dyDescent="0.2"/>
  <cols>
    <col min="1" max="1" width="27.140625" style="59" customWidth="1"/>
    <col min="2" max="2" width="22.28515625" style="63" customWidth="1"/>
    <col min="3" max="3" width="10" style="64" customWidth="1"/>
    <col min="4" max="4" width="43.42578125" style="64" customWidth="1"/>
    <col min="5" max="5" width="20" style="64" customWidth="1"/>
    <col min="6" max="6" width="61" style="64" customWidth="1"/>
    <col min="7" max="7" width="24.5703125" style="64" customWidth="1"/>
    <col min="8" max="8" width="39.42578125" style="64" customWidth="1"/>
    <col min="9" max="9" width="21.85546875" style="64" customWidth="1"/>
    <col min="10" max="10" width="23.85546875" style="64" customWidth="1"/>
    <col min="11" max="11" width="1.7109375" style="64" customWidth="1"/>
    <col min="12" max="12" width="24.5703125" style="64" customWidth="1"/>
    <col min="13" max="13" width="39.42578125" style="64" customWidth="1"/>
    <col min="14" max="14" width="25.85546875" style="64" customWidth="1"/>
    <col min="15" max="15" width="22.85546875" style="64" customWidth="1"/>
    <col min="16" max="16" width="20.140625" style="64" customWidth="1"/>
    <col min="17" max="19" width="11.42578125" style="64"/>
    <col min="20" max="20" width="58.42578125" style="64" hidden="1" customWidth="1"/>
    <col min="21" max="21" width="0" style="64" hidden="1" customWidth="1"/>
    <col min="22" max="16384" width="11.42578125" style="64"/>
  </cols>
  <sheetData>
    <row r="1" spans="1:21" customFormat="1" ht="16.5" customHeight="1" x14ac:dyDescent="0.2">
      <c r="A1" s="834"/>
      <c r="B1" s="836" t="s">
        <v>508</v>
      </c>
      <c r="C1" s="837"/>
      <c r="D1" s="837"/>
      <c r="E1" s="838"/>
      <c r="F1" s="71" t="s">
        <v>509</v>
      </c>
      <c r="G1" s="64"/>
      <c r="H1" s="64"/>
    </row>
    <row r="2" spans="1:21" customFormat="1" ht="22.5" customHeight="1" x14ac:dyDescent="0.2">
      <c r="A2" s="834"/>
      <c r="B2" s="809"/>
      <c r="C2" s="810"/>
      <c r="D2" s="810"/>
      <c r="E2" s="811"/>
      <c r="F2" s="71" t="s">
        <v>510</v>
      </c>
      <c r="G2" s="64"/>
      <c r="H2" s="64"/>
    </row>
    <row r="3" spans="1:21" customFormat="1" ht="15" customHeight="1" x14ac:dyDescent="0.2">
      <c r="A3" s="834"/>
      <c r="B3" s="809"/>
      <c r="C3" s="810"/>
      <c r="D3" s="810"/>
      <c r="E3" s="811"/>
      <c r="F3" s="71" t="s">
        <v>511</v>
      </c>
      <c r="G3" s="64"/>
      <c r="H3" s="64"/>
    </row>
    <row r="4" spans="1:21" customFormat="1" ht="24" customHeight="1" x14ac:dyDescent="0.2">
      <c r="A4" s="844"/>
      <c r="B4" s="812"/>
      <c r="C4" s="813"/>
      <c r="D4" s="813"/>
      <c r="E4" s="845"/>
      <c r="F4" s="71" t="s">
        <v>527</v>
      </c>
      <c r="G4" s="64"/>
      <c r="H4" s="64"/>
    </row>
    <row r="5" spans="1:21" s="75" customFormat="1" ht="29.25" customHeight="1" x14ac:dyDescent="0.2">
      <c r="A5" s="839" t="s">
        <v>87</v>
      </c>
      <c r="B5" s="839"/>
      <c r="C5" s="839"/>
      <c r="D5" s="839"/>
      <c r="E5" s="839"/>
      <c r="F5" s="839"/>
      <c r="G5" s="83"/>
      <c r="H5" s="83"/>
      <c r="I5" s="83"/>
      <c r="J5" s="83"/>
      <c r="K5" s="83"/>
      <c r="L5" s="74"/>
      <c r="M5" s="74"/>
      <c r="N5" s="74"/>
      <c r="O5" s="74"/>
      <c r="P5" s="74"/>
      <c r="U5" s="76"/>
    </row>
    <row r="6" spans="1:21" s="75" customFormat="1" ht="10.5" customHeight="1" x14ac:dyDescent="0.2">
      <c r="A6" s="839"/>
      <c r="B6" s="839"/>
      <c r="C6" s="839"/>
      <c r="D6" s="839"/>
      <c r="E6" s="839"/>
      <c r="F6" s="839"/>
      <c r="G6" s="83"/>
      <c r="H6" s="77"/>
      <c r="I6" s="77"/>
      <c r="J6" s="78"/>
      <c r="K6" s="78"/>
      <c r="L6" s="74"/>
      <c r="M6" s="74"/>
      <c r="N6" s="74"/>
      <c r="O6" s="74"/>
      <c r="P6" s="74"/>
      <c r="U6" s="76"/>
    </row>
    <row r="7" spans="1:21" ht="27.75" customHeight="1" thickBot="1" x14ac:dyDescent="0.25">
      <c r="A7" s="840" t="s">
        <v>8</v>
      </c>
      <c r="B7" s="840" t="s">
        <v>9</v>
      </c>
      <c r="C7" s="840" t="s">
        <v>10</v>
      </c>
      <c r="D7" s="840" t="s">
        <v>83</v>
      </c>
      <c r="E7" s="840" t="s">
        <v>11</v>
      </c>
      <c r="F7" s="840" t="s">
        <v>512</v>
      </c>
    </row>
    <row r="8" spans="1:21" ht="14.25" thickTop="1" thickBot="1" x14ac:dyDescent="0.25">
      <c r="A8" s="843"/>
      <c r="B8" s="843"/>
      <c r="C8" s="843"/>
      <c r="D8" s="843"/>
      <c r="E8" s="843"/>
      <c r="F8" s="843"/>
    </row>
    <row r="9" spans="1:21" ht="26.25" thickTop="1" x14ac:dyDescent="0.2">
      <c r="A9" s="84" t="s">
        <v>44</v>
      </c>
      <c r="B9" s="85">
        <v>2207</v>
      </c>
      <c r="C9" s="86">
        <v>2022</v>
      </c>
      <c r="D9" s="54" t="s">
        <v>1384</v>
      </c>
      <c r="E9" s="87" t="s">
        <v>95</v>
      </c>
      <c r="F9" s="54" t="s">
        <v>1385</v>
      </c>
    </row>
    <row r="10" spans="1:21" s="88" customFormat="1" ht="86.25" customHeight="1" x14ac:dyDescent="0.2">
      <c r="A10" s="84" t="s">
        <v>44</v>
      </c>
      <c r="B10" s="85">
        <v>2080</v>
      </c>
      <c r="C10" s="86">
        <v>2020</v>
      </c>
      <c r="D10" s="54" t="s">
        <v>1121</v>
      </c>
      <c r="E10" s="87" t="s">
        <v>95</v>
      </c>
      <c r="F10" s="54" t="s">
        <v>1368</v>
      </c>
    </row>
    <row r="11" spans="1:21" ht="52.5" customHeight="1" x14ac:dyDescent="0.2">
      <c r="A11" s="51" t="s">
        <v>97</v>
      </c>
      <c r="B11" s="53">
        <v>1952</v>
      </c>
      <c r="C11" s="53">
        <v>2019</v>
      </c>
      <c r="D11" s="49" t="s">
        <v>513</v>
      </c>
      <c r="E11" s="47" t="s">
        <v>95</v>
      </c>
      <c r="F11" s="81" t="s">
        <v>197</v>
      </c>
    </row>
    <row r="12" spans="1:21" ht="81.75" customHeight="1" x14ac:dyDescent="0.2">
      <c r="A12" s="46" t="s">
        <v>44</v>
      </c>
      <c r="B12" s="56">
        <v>1755</v>
      </c>
      <c r="C12" s="51">
        <v>2015</v>
      </c>
      <c r="D12" s="45" t="s">
        <v>1099</v>
      </c>
      <c r="E12" s="68" t="s">
        <v>95</v>
      </c>
      <c r="F12" s="45"/>
    </row>
    <row r="13" spans="1:21" ht="82.5" customHeight="1" x14ac:dyDescent="0.2">
      <c r="A13" s="51" t="s">
        <v>97</v>
      </c>
      <c r="B13" s="53">
        <v>1564</v>
      </c>
      <c r="C13" s="53">
        <v>2012</v>
      </c>
      <c r="D13" s="49" t="s">
        <v>183</v>
      </c>
      <c r="E13" s="47" t="s">
        <v>95</v>
      </c>
      <c r="F13" s="55" t="s">
        <v>199</v>
      </c>
    </row>
    <row r="14" spans="1:21" ht="36.75" customHeight="1" x14ac:dyDescent="0.2">
      <c r="A14" s="51" t="s">
        <v>97</v>
      </c>
      <c r="B14" s="53">
        <v>1437</v>
      </c>
      <c r="C14" s="53">
        <v>2011</v>
      </c>
      <c r="D14" s="49" t="s">
        <v>210</v>
      </c>
      <c r="E14" s="47" t="s">
        <v>95</v>
      </c>
      <c r="F14" s="55" t="s">
        <v>198</v>
      </c>
    </row>
    <row r="15" spans="1:21" ht="36.75" customHeight="1" x14ac:dyDescent="0.2">
      <c r="A15" s="51" t="s">
        <v>97</v>
      </c>
      <c r="B15" s="50">
        <v>1285</v>
      </c>
      <c r="C15" s="53">
        <v>2009</v>
      </c>
      <c r="D15" s="49" t="s">
        <v>351</v>
      </c>
      <c r="E15" s="47" t="s">
        <v>95</v>
      </c>
      <c r="F15" s="55" t="s">
        <v>352</v>
      </c>
    </row>
    <row r="16" spans="1:21" ht="36.75" customHeight="1" x14ac:dyDescent="0.2">
      <c r="A16" s="51" t="s">
        <v>97</v>
      </c>
      <c r="B16" s="53">
        <v>734</v>
      </c>
      <c r="C16" s="53">
        <v>2002</v>
      </c>
      <c r="D16" s="49" t="s">
        <v>177</v>
      </c>
      <c r="E16" s="47" t="s">
        <v>95</v>
      </c>
      <c r="F16" s="81" t="s">
        <v>197</v>
      </c>
    </row>
    <row r="17" spans="1:28" ht="59.25" customHeight="1" x14ac:dyDescent="0.2">
      <c r="A17" s="51" t="s">
        <v>97</v>
      </c>
      <c r="B17" s="50">
        <v>678</v>
      </c>
      <c r="C17" s="53">
        <v>2001</v>
      </c>
      <c r="D17" s="49" t="s">
        <v>496</v>
      </c>
      <c r="E17" s="47" t="s">
        <v>95</v>
      </c>
      <c r="F17" s="81" t="s">
        <v>519</v>
      </c>
    </row>
    <row r="18" spans="1:28" ht="86.25" customHeight="1" x14ac:dyDescent="0.2">
      <c r="A18" s="51" t="s">
        <v>97</v>
      </c>
      <c r="B18" s="53">
        <v>489</v>
      </c>
      <c r="C18" s="53">
        <v>1998</v>
      </c>
      <c r="D18" s="49" t="s">
        <v>1122</v>
      </c>
      <c r="E18" s="47" t="s">
        <v>95</v>
      </c>
      <c r="F18" s="81" t="s">
        <v>518</v>
      </c>
    </row>
    <row r="19" spans="1:28" ht="59.25" customHeight="1" x14ac:dyDescent="0.2">
      <c r="A19" s="51" t="s">
        <v>97</v>
      </c>
      <c r="B19" s="53">
        <v>190</v>
      </c>
      <c r="C19" s="53">
        <v>1995</v>
      </c>
      <c r="D19" s="49" t="s">
        <v>175</v>
      </c>
      <c r="E19" s="47" t="s">
        <v>95</v>
      </c>
      <c r="F19" s="81" t="s">
        <v>517</v>
      </c>
    </row>
    <row r="20" spans="1:28" ht="72" customHeight="1" x14ac:dyDescent="0.2">
      <c r="A20" s="51" t="s">
        <v>97</v>
      </c>
      <c r="B20" s="50">
        <v>84</v>
      </c>
      <c r="C20" s="53">
        <v>1873</v>
      </c>
      <c r="D20" s="49" t="s">
        <v>194</v>
      </c>
      <c r="E20" s="47" t="s">
        <v>95</v>
      </c>
      <c r="F20" s="89" t="s">
        <v>195</v>
      </c>
    </row>
    <row r="21" spans="1:28" ht="72" customHeight="1" x14ac:dyDescent="0.2">
      <c r="A21" s="51" t="s">
        <v>65</v>
      </c>
      <c r="B21" s="50">
        <v>806</v>
      </c>
      <c r="C21" s="90">
        <v>2020</v>
      </c>
      <c r="D21" s="54" t="s">
        <v>1386</v>
      </c>
      <c r="E21" s="47" t="s">
        <v>95</v>
      </c>
      <c r="F21" s="89"/>
    </row>
    <row r="22" spans="1:28" ht="106.5" customHeight="1" x14ac:dyDescent="0.2">
      <c r="A22" s="51" t="s">
        <v>65</v>
      </c>
      <c r="B22" s="50">
        <v>491</v>
      </c>
      <c r="C22" s="90">
        <v>2020</v>
      </c>
      <c r="D22" s="54" t="s">
        <v>1034</v>
      </c>
      <c r="E22" s="47" t="s">
        <v>95</v>
      </c>
      <c r="F22" s="89"/>
    </row>
    <row r="23" spans="1:28" ht="54.75" customHeight="1" x14ac:dyDescent="0.2">
      <c r="A23" s="46" t="s">
        <v>65</v>
      </c>
      <c r="B23" s="56">
        <v>839</v>
      </c>
      <c r="C23" s="51">
        <v>2018</v>
      </c>
      <c r="D23" s="45" t="s">
        <v>1102</v>
      </c>
      <c r="E23" s="68" t="s">
        <v>95</v>
      </c>
      <c r="F23" s="45"/>
    </row>
    <row r="24" spans="1:28" ht="69.75" customHeight="1" x14ac:dyDescent="0.2">
      <c r="A24" s="109" t="s">
        <v>65</v>
      </c>
      <c r="B24" s="110">
        <v>124</v>
      </c>
      <c r="C24" s="110">
        <v>2016</v>
      </c>
      <c r="D24" s="116" t="s">
        <v>420</v>
      </c>
      <c r="E24" s="111" t="s">
        <v>421</v>
      </c>
      <c r="F24" s="116" t="s">
        <v>740</v>
      </c>
      <c r="G24" s="72"/>
      <c r="H24" s="72"/>
      <c r="I24" s="72"/>
      <c r="J24" s="72"/>
      <c r="K24" s="72"/>
      <c r="L24" s="72"/>
      <c r="M24" s="72"/>
      <c r="N24" s="72"/>
      <c r="O24" s="72"/>
      <c r="P24" s="72"/>
      <c r="Q24" s="72"/>
      <c r="R24" s="72"/>
      <c r="S24" s="72"/>
      <c r="T24" s="72"/>
      <c r="U24" s="72"/>
      <c r="V24" s="72"/>
      <c r="W24" s="72"/>
      <c r="X24" s="72"/>
      <c r="Y24" s="72"/>
      <c r="Z24" s="72"/>
      <c r="AA24" s="72"/>
      <c r="AB24" s="72"/>
    </row>
    <row r="25" spans="1:28" ht="48" customHeight="1" x14ac:dyDescent="0.2">
      <c r="A25" s="51" t="s">
        <v>65</v>
      </c>
      <c r="B25" s="53">
        <v>2573</v>
      </c>
      <c r="C25" s="53">
        <v>2014</v>
      </c>
      <c r="D25" s="49" t="s">
        <v>348</v>
      </c>
      <c r="E25" s="47" t="s">
        <v>95</v>
      </c>
      <c r="F25" s="81" t="s">
        <v>522</v>
      </c>
    </row>
    <row r="26" spans="1:28" ht="46.5" customHeight="1" x14ac:dyDescent="0.2">
      <c r="A26" s="51" t="s">
        <v>65</v>
      </c>
      <c r="B26" s="53">
        <v>1510</v>
      </c>
      <c r="C26" s="53">
        <v>2013</v>
      </c>
      <c r="D26" s="49" t="s">
        <v>521</v>
      </c>
      <c r="E26" s="47" t="s">
        <v>95</v>
      </c>
      <c r="F26" s="81" t="s">
        <v>283</v>
      </c>
    </row>
    <row r="27" spans="1:28" ht="60.75" customHeight="1" x14ac:dyDescent="0.2">
      <c r="A27" s="51" t="s">
        <v>65</v>
      </c>
      <c r="B27" s="53">
        <v>19</v>
      </c>
      <c r="C27" s="53">
        <v>2012</v>
      </c>
      <c r="D27" s="49" t="s">
        <v>148</v>
      </c>
      <c r="E27" s="47" t="s">
        <v>95</v>
      </c>
      <c r="F27" s="81" t="s">
        <v>526</v>
      </c>
    </row>
    <row r="28" spans="1:28" ht="68.25" customHeight="1" x14ac:dyDescent="0.2">
      <c r="A28" s="51" t="s">
        <v>65</v>
      </c>
      <c r="B28" s="53">
        <v>2364</v>
      </c>
      <c r="C28" s="53">
        <v>2012</v>
      </c>
      <c r="D28" s="49" t="s">
        <v>520</v>
      </c>
      <c r="E28" s="47" t="s">
        <v>95</v>
      </c>
      <c r="F28" s="55" t="s">
        <v>288</v>
      </c>
    </row>
    <row r="29" spans="1:28" ht="51" customHeight="1" x14ac:dyDescent="0.2">
      <c r="A29" s="51" t="s">
        <v>65</v>
      </c>
      <c r="B29" s="53">
        <v>410</v>
      </c>
      <c r="C29" s="53">
        <v>1971</v>
      </c>
      <c r="D29" s="49" t="s">
        <v>200</v>
      </c>
      <c r="E29" s="47" t="s">
        <v>95</v>
      </c>
      <c r="F29" s="55" t="s">
        <v>201</v>
      </c>
    </row>
    <row r="30" spans="1:28" ht="45.75" customHeight="1" x14ac:dyDescent="0.2">
      <c r="A30" s="51" t="s">
        <v>244</v>
      </c>
      <c r="B30" s="53">
        <v>430</v>
      </c>
      <c r="C30" s="53">
        <v>2018</v>
      </c>
      <c r="D30" s="49" t="s">
        <v>836</v>
      </c>
      <c r="E30" s="47" t="s">
        <v>95</v>
      </c>
      <c r="F30" s="81" t="s">
        <v>837</v>
      </c>
    </row>
    <row r="31" spans="1:28" ht="36.75" customHeight="1" x14ac:dyDescent="0.2">
      <c r="A31" s="48" t="s">
        <v>224</v>
      </c>
      <c r="B31" s="53">
        <v>79</v>
      </c>
      <c r="C31" s="53">
        <v>2024</v>
      </c>
      <c r="D31" s="49" t="s">
        <v>1815</v>
      </c>
      <c r="E31" s="47" t="s">
        <v>95</v>
      </c>
      <c r="F31" s="93" t="s">
        <v>1816</v>
      </c>
    </row>
    <row r="32" spans="1:28" ht="93.75" customHeight="1" x14ac:dyDescent="0.2">
      <c r="A32" s="51" t="s">
        <v>224</v>
      </c>
      <c r="B32" s="62">
        <v>136</v>
      </c>
      <c r="C32" s="62">
        <v>2019</v>
      </c>
      <c r="D32" s="49" t="s">
        <v>912</v>
      </c>
      <c r="E32" s="91" t="s">
        <v>95</v>
      </c>
      <c r="F32" s="92" t="s">
        <v>1016</v>
      </c>
    </row>
    <row r="33" spans="1:6" ht="72" customHeight="1" x14ac:dyDescent="0.2">
      <c r="A33" s="51" t="s">
        <v>224</v>
      </c>
      <c r="B33" s="53">
        <v>51</v>
      </c>
      <c r="C33" s="53">
        <v>2019</v>
      </c>
      <c r="D33" s="49" t="s">
        <v>834</v>
      </c>
      <c r="E33" s="47" t="s">
        <v>95</v>
      </c>
      <c r="F33" s="81" t="s">
        <v>835</v>
      </c>
    </row>
    <row r="34" spans="1:6" ht="112.5" customHeight="1" x14ac:dyDescent="0.2">
      <c r="A34" s="48" t="s">
        <v>523</v>
      </c>
      <c r="B34" s="93"/>
      <c r="C34" s="53">
        <v>2015</v>
      </c>
      <c r="D34" s="49" t="s">
        <v>524</v>
      </c>
      <c r="E34" s="47" t="s">
        <v>253</v>
      </c>
      <c r="F34" s="93" t="s">
        <v>525</v>
      </c>
    </row>
    <row r="35" spans="1:6" ht="53.25" customHeight="1" x14ac:dyDescent="0.2">
      <c r="A35" s="51" t="s">
        <v>224</v>
      </c>
      <c r="B35" s="53">
        <v>66</v>
      </c>
      <c r="C35" s="53">
        <v>2010</v>
      </c>
      <c r="D35" s="49" t="s">
        <v>202</v>
      </c>
      <c r="E35" s="47" t="s">
        <v>253</v>
      </c>
      <c r="F35" s="55" t="s">
        <v>203</v>
      </c>
    </row>
    <row r="36" spans="1:6" ht="36.75" customHeight="1" x14ac:dyDescent="0.2">
      <c r="A36" s="51" t="s">
        <v>224</v>
      </c>
      <c r="B36" s="53">
        <v>98</v>
      </c>
      <c r="C36" s="53">
        <v>2001</v>
      </c>
      <c r="D36" s="49" t="s">
        <v>353</v>
      </c>
      <c r="E36" s="47" t="s">
        <v>95</v>
      </c>
      <c r="F36" s="55" t="s">
        <v>353</v>
      </c>
    </row>
    <row r="38" spans="1:6" ht="36.75" customHeight="1" x14ac:dyDescent="0.2">
      <c r="A38" s="60"/>
      <c r="B38" s="94"/>
      <c r="C38" s="72"/>
      <c r="D38" s="72"/>
      <c r="E38" s="72"/>
      <c r="F38" s="72"/>
    </row>
    <row r="39" spans="1:6" ht="36.75" customHeight="1" x14ac:dyDescent="0.2">
      <c r="A39" s="60"/>
      <c r="B39" s="94"/>
      <c r="C39" s="72"/>
      <c r="D39" s="72"/>
      <c r="E39" s="72"/>
      <c r="F39" s="72"/>
    </row>
    <row r="40" spans="1:6" ht="36.75" customHeight="1" x14ac:dyDescent="0.2">
      <c r="A40" s="60"/>
      <c r="B40" s="94"/>
      <c r="C40" s="72"/>
      <c r="D40" s="72"/>
      <c r="E40" s="72"/>
      <c r="F40" s="72"/>
    </row>
    <row r="41" spans="1:6" ht="36.75" customHeight="1" x14ac:dyDescent="0.2">
      <c r="A41" s="60"/>
      <c r="B41" s="94"/>
      <c r="C41" s="72"/>
      <c r="D41" s="72"/>
      <c r="E41" s="72"/>
      <c r="F41" s="72"/>
    </row>
    <row r="42" spans="1:6" ht="36.75" customHeight="1" x14ac:dyDescent="0.2">
      <c r="A42" s="60"/>
      <c r="B42" s="94"/>
      <c r="C42" s="72"/>
      <c r="D42" s="72"/>
      <c r="E42" s="72"/>
      <c r="F42" s="72"/>
    </row>
    <row r="43" spans="1:6" ht="36.75" customHeight="1" x14ac:dyDescent="0.2">
      <c r="A43" s="60"/>
      <c r="B43" s="94"/>
      <c r="C43" s="72"/>
      <c r="D43" s="72"/>
      <c r="E43" s="72"/>
      <c r="F43" s="72"/>
    </row>
    <row r="44" spans="1:6" ht="36.75" customHeight="1" x14ac:dyDescent="0.2">
      <c r="A44" s="60"/>
      <c r="B44" s="94"/>
      <c r="C44" s="72"/>
      <c r="D44" s="72"/>
      <c r="E44" s="72"/>
      <c r="F44" s="72"/>
    </row>
    <row r="45" spans="1:6" ht="36.75" customHeight="1" x14ac:dyDescent="0.2">
      <c r="A45" s="60"/>
      <c r="B45" s="94"/>
      <c r="C45" s="72"/>
      <c r="D45" s="72"/>
      <c r="E45" s="72"/>
      <c r="F45" s="72"/>
    </row>
    <row r="46" spans="1:6" ht="36.75" customHeight="1" x14ac:dyDescent="0.2">
      <c r="A46" s="60"/>
      <c r="B46" s="94"/>
      <c r="C46" s="72"/>
      <c r="D46" s="72"/>
      <c r="E46" s="72"/>
      <c r="F46" s="72"/>
    </row>
    <row r="47" spans="1:6" ht="36.75" customHeight="1" x14ac:dyDescent="0.2">
      <c r="A47" s="60"/>
      <c r="B47" s="94"/>
      <c r="C47" s="72"/>
      <c r="D47" s="72"/>
      <c r="E47" s="72"/>
      <c r="F47" s="72"/>
    </row>
  </sheetData>
  <mergeCells count="9">
    <mergeCell ref="A1:A4"/>
    <mergeCell ref="B1:E4"/>
    <mergeCell ref="A5:F6"/>
    <mergeCell ref="A7:A8"/>
    <mergeCell ref="B7:B8"/>
    <mergeCell ref="C7:C8"/>
    <mergeCell ref="D7:D8"/>
    <mergeCell ref="E7:E8"/>
    <mergeCell ref="F7:F8"/>
  </mergeCells>
  <hyperlinks>
    <hyperlink ref="E20" r:id="rId1" xr:uid="{00000000-0004-0000-0800-000000000000}"/>
    <hyperlink ref="E19" r:id="rId2" xr:uid="{00000000-0004-0000-0800-000001000000}"/>
    <hyperlink ref="E18" r:id="rId3" xr:uid="{00000000-0004-0000-0800-000002000000}"/>
    <hyperlink ref="E16" r:id="rId4" xr:uid="{00000000-0004-0000-0800-000003000000}"/>
    <hyperlink ref="E14" r:id="rId5" xr:uid="{00000000-0004-0000-0800-000004000000}"/>
    <hyperlink ref="E15" r:id="rId6" xr:uid="{00000000-0004-0000-0800-000005000000}"/>
    <hyperlink ref="E17" r:id="rId7" xr:uid="{00000000-0004-0000-0800-000006000000}"/>
    <hyperlink ref="E13" r:id="rId8" xr:uid="{00000000-0004-0000-0800-000007000000}"/>
    <hyperlink ref="E29" r:id="rId9" xr:uid="{00000000-0004-0000-0800-000008000000}"/>
    <hyperlink ref="E27" r:id="rId10" xr:uid="{00000000-0004-0000-0800-000009000000}"/>
    <hyperlink ref="E28" r:id="rId11" xr:uid="{00000000-0004-0000-0800-00000A000000}"/>
    <hyperlink ref="E26" r:id="rId12" xr:uid="{00000000-0004-0000-0800-00000B000000}"/>
    <hyperlink ref="E25" r:id="rId13" xr:uid="{00000000-0004-0000-0800-00000C000000}"/>
    <hyperlink ref="E34" r:id="rId14" xr:uid="{00000000-0004-0000-0800-00000D000000}"/>
    <hyperlink ref="E36" r:id="rId15" xr:uid="{00000000-0004-0000-0800-00000E000000}"/>
    <hyperlink ref="E33" r:id="rId16" xr:uid="{00000000-0004-0000-0800-00000F000000}"/>
    <hyperlink ref="E30" r:id="rId17" xr:uid="{00000000-0004-0000-0800-000010000000}"/>
    <hyperlink ref="E32" r:id="rId18" xr:uid="{00000000-0004-0000-0800-000011000000}"/>
    <hyperlink ref="E11" r:id="rId19" xr:uid="{00000000-0004-0000-0800-000012000000}"/>
    <hyperlink ref="E23" r:id="rId20" xr:uid="{00000000-0004-0000-0800-000013000000}"/>
    <hyperlink ref="E10" r:id="rId21" xr:uid="{00000000-0004-0000-0800-000014000000}"/>
    <hyperlink ref="E12" r:id="rId22" xr:uid="{00000000-0004-0000-0800-000015000000}"/>
    <hyperlink ref="E22" r:id="rId23" xr:uid="{00000000-0004-0000-0800-000016000000}"/>
    <hyperlink ref="E9" r:id="rId24" xr:uid="{00000000-0004-0000-0800-000017000000}"/>
    <hyperlink ref="E21" r:id="rId25" xr:uid="{00000000-0004-0000-0800-000018000000}"/>
    <hyperlink ref="E24" r:id="rId26" xr:uid="{97A00BE8-FE70-4700-A4DD-939E380411FA}"/>
  </hyperlinks>
  <pageMargins left="0.7" right="0.7" top="0.75" bottom="0.75" header="0.3" footer="0.3"/>
  <pageSetup orientation="portrait" r:id="rId27"/>
  <drawing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2"/>
  <sheetViews>
    <sheetView showGridLines="0" topLeftCell="A14" zoomScale="90" zoomScaleNormal="90" workbookViewId="0">
      <selection activeCell="H22" sqref="H22"/>
    </sheetView>
  </sheetViews>
  <sheetFormatPr baseColWidth="10" defaultColWidth="12.5703125" defaultRowHeight="15" customHeight="1" x14ac:dyDescent="0.2"/>
  <cols>
    <col min="1" max="1" width="23.85546875" style="82" customWidth="1"/>
    <col min="2" max="2" width="18.140625" style="82" customWidth="1"/>
    <col min="3" max="3" width="10" style="82" customWidth="1"/>
    <col min="4" max="4" width="42" style="82" customWidth="1"/>
    <col min="5" max="5" width="20.5703125" style="82" customWidth="1"/>
    <col min="6" max="6" width="69.85546875" style="82" customWidth="1"/>
    <col min="7" max="7" width="24.5703125" style="82" customWidth="1"/>
    <col min="8" max="8" width="39.42578125" style="82" customWidth="1"/>
    <col min="9" max="9" width="21.85546875" style="82" customWidth="1"/>
    <col min="10" max="10" width="23.85546875" style="82" customWidth="1"/>
    <col min="11" max="11" width="1.7109375" style="82" customWidth="1"/>
    <col min="12" max="12" width="24.5703125" style="82" customWidth="1"/>
    <col min="13" max="13" width="39.42578125" style="82" customWidth="1"/>
    <col min="14" max="14" width="25.85546875" style="82" customWidth="1"/>
    <col min="15" max="15" width="22.85546875" style="82" customWidth="1"/>
    <col min="16" max="16" width="20.140625" style="82" customWidth="1"/>
    <col min="17" max="19" width="11.42578125" style="82" customWidth="1"/>
    <col min="20" max="20" width="58.42578125" style="82" hidden="1" customWidth="1"/>
    <col min="21" max="21" width="10.5703125" style="82" hidden="1" customWidth="1"/>
    <col min="22" max="26" width="10.5703125" style="82" customWidth="1"/>
    <col min="27" max="16384" width="12.5703125" style="82"/>
  </cols>
  <sheetData>
    <row r="1" spans="1:26" ht="14.25" customHeight="1" x14ac:dyDescent="0.2">
      <c r="A1" s="853"/>
      <c r="B1" s="856" t="s">
        <v>508</v>
      </c>
      <c r="C1" s="857"/>
      <c r="D1" s="857"/>
      <c r="E1" s="858"/>
      <c r="F1" s="167" t="s">
        <v>509</v>
      </c>
      <c r="G1" s="159"/>
      <c r="H1" s="159"/>
      <c r="I1" s="181"/>
      <c r="J1" s="181"/>
      <c r="K1" s="181"/>
      <c r="L1" s="181"/>
      <c r="M1" s="181"/>
      <c r="N1" s="181"/>
      <c r="O1" s="181"/>
      <c r="P1" s="181"/>
      <c r="Q1" s="181"/>
      <c r="R1" s="181"/>
      <c r="S1" s="181"/>
      <c r="T1" s="181"/>
      <c r="U1" s="181"/>
      <c r="V1" s="181"/>
      <c r="W1" s="181"/>
      <c r="X1" s="181"/>
      <c r="Y1" s="181"/>
      <c r="Z1" s="181"/>
    </row>
    <row r="2" spans="1:26" ht="14.25" customHeight="1" x14ac:dyDescent="0.2">
      <c r="A2" s="854"/>
      <c r="B2" s="859"/>
      <c r="C2" s="860"/>
      <c r="D2" s="860"/>
      <c r="E2" s="854"/>
      <c r="F2" s="167" t="s">
        <v>510</v>
      </c>
      <c r="G2" s="159"/>
      <c r="H2" s="159"/>
      <c r="I2" s="181"/>
      <c r="J2" s="181"/>
      <c r="K2" s="181"/>
      <c r="L2" s="181"/>
      <c r="M2" s="181"/>
      <c r="N2" s="181"/>
      <c r="O2" s="181"/>
      <c r="P2" s="181"/>
      <c r="Q2" s="181"/>
      <c r="R2" s="181"/>
      <c r="S2" s="181"/>
      <c r="T2" s="181"/>
      <c r="U2" s="181"/>
      <c r="V2" s="181"/>
      <c r="W2" s="181"/>
      <c r="X2" s="181"/>
      <c r="Y2" s="181"/>
      <c r="Z2" s="181"/>
    </row>
    <row r="3" spans="1:26" ht="22.5" customHeight="1" x14ac:dyDescent="0.2">
      <c r="A3" s="854"/>
      <c r="B3" s="859"/>
      <c r="C3" s="860"/>
      <c r="D3" s="860"/>
      <c r="E3" s="854"/>
      <c r="F3" s="167" t="s">
        <v>511</v>
      </c>
      <c r="G3" s="159"/>
      <c r="H3" s="159"/>
      <c r="I3" s="181"/>
      <c r="J3" s="181"/>
      <c r="K3" s="181"/>
      <c r="L3" s="181"/>
      <c r="M3" s="181"/>
      <c r="N3" s="181"/>
      <c r="O3" s="181"/>
      <c r="P3" s="181"/>
      <c r="Q3" s="181"/>
      <c r="R3" s="181"/>
      <c r="S3" s="181"/>
      <c r="T3" s="181"/>
      <c r="U3" s="181"/>
      <c r="V3" s="181"/>
      <c r="W3" s="181"/>
      <c r="X3" s="181"/>
      <c r="Y3" s="181"/>
      <c r="Z3" s="181"/>
    </row>
    <row r="4" spans="1:26" ht="33" customHeight="1" x14ac:dyDescent="0.2">
      <c r="A4" s="855"/>
      <c r="B4" s="861"/>
      <c r="C4" s="862"/>
      <c r="D4" s="862"/>
      <c r="E4" s="855"/>
      <c r="F4" s="167" t="s">
        <v>527</v>
      </c>
      <c r="G4" s="159"/>
      <c r="H4" s="159"/>
      <c r="I4" s="181"/>
      <c r="J4" s="181"/>
      <c r="K4" s="181"/>
      <c r="L4" s="181"/>
      <c r="M4" s="181"/>
      <c r="N4" s="181"/>
      <c r="O4" s="181"/>
      <c r="P4" s="181"/>
      <c r="Q4" s="181"/>
      <c r="R4" s="181"/>
      <c r="S4" s="181"/>
      <c r="T4" s="181"/>
      <c r="U4" s="181"/>
      <c r="V4" s="181"/>
      <c r="W4" s="181"/>
      <c r="X4" s="181"/>
      <c r="Y4" s="181"/>
      <c r="Z4" s="181"/>
    </row>
    <row r="5" spans="1:26" ht="14.25" customHeight="1" x14ac:dyDescent="0.2">
      <c r="A5" s="863" t="s">
        <v>298</v>
      </c>
      <c r="B5" s="857"/>
      <c r="C5" s="857"/>
      <c r="D5" s="857"/>
      <c r="E5" s="857"/>
      <c r="F5" s="858"/>
      <c r="G5" s="159"/>
      <c r="H5" s="159"/>
      <c r="I5" s="159"/>
      <c r="J5" s="159"/>
      <c r="K5" s="159"/>
      <c r="L5" s="164"/>
      <c r="M5" s="164"/>
      <c r="N5" s="164"/>
      <c r="O5" s="164"/>
      <c r="P5" s="164"/>
      <c r="Q5" s="162"/>
      <c r="R5" s="162"/>
      <c r="S5" s="162"/>
      <c r="T5" s="162"/>
      <c r="U5" s="163"/>
      <c r="V5" s="162"/>
      <c r="W5" s="162"/>
      <c r="X5" s="162"/>
      <c r="Y5" s="162"/>
      <c r="Z5" s="162"/>
    </row>
    <row r="6" spans="1:26" ht="14.25" customHeight="1" x14ac:dyDescent="0.2">
      <c r="A6" s="861"/>
      <c r="B6" s="862"/>
      <c r="C6" s="862"/>
      <c r="D6" s="862"/>
      <c r="E6" s="862"/>
      <c r="F6" s="855"/>
      <c r="G6" s="159"/>
      <c r="H6" s="166"/>
      <c r="I6" s="166"/>
      <c r="J6" s="165"/>
      <c r="K6" s="165"/>
      <c r="L6" s="164"/>
      <c r="M6" s="164"/>
      <c r="N6" s="164"/>
      <c r="O6" s="164"/>
      <c r="P6" s="164"/>
      <c r="Q6" s="162"/>
      <c r="R6" s="162"/>
      <c r="S6" s="162"/>
      <c r="T6" s="162"/>
      <c r="U6" s="163"/>
      <c r="V6" s="162"/>
      <c r="W6" s="162"/>
      <c r="X6" s="162"/>
      <c r="Y6" s="162"/>
      <c r="Z6" s="162"/>
    </row>
    <row r="7" spans="1:26" ht="14.25" customHeight="1" x14ac:dyDescent="0.2">
      <c r="A7" s="864" t="s">
        <v>8</v>
      </c>
      <c r="B7" s="864" t="s">
        <v>9</v>
      </c>
      <c r="C7" s="864" t="s">
        <v>10</v>
      </c>
      <c r="D7" s="864" t="s">
        <v>83</v>
      </c>
      <c r="E7" s="864" t="s">
        <v>11</v>
      </c>
      <c r="F7" s="864" t="s">
        <v>512</v>
      </c>
      <c r="G7" s="159"/>
      <c r="H7" s="159"/>
      <c r="I7" s="159"/>
      <c r="J7" s="159"/>
      <c r="K7" s="159"/>
      <c r="L7" s="159"/>
      <c r="M7" s="159"/>
      <c r="N7" s="159"/>
      <c r="O7" s="159"/>
      <c r="P7" s="159"/>
      <c r="Q7" s="159"/>
      <c r="R7" s="159"/>
      <c r="S7" s="159"/>
      <c r="T7" s="159"/>
      <c r="U7" s="159"/>
      <c r="V7" s="159"/>
      <c r="W7" s="159"/>
      <c r="X7" s="159"/>
      <c r="Y7" s="159"/>
      <c r="Z7" s="159"/>
    </row>
    <row r="8" spans="1:26" ht="14.25" customHeight="1" thickBot="1" x14ac:dyDescent="0.25">
      <c r="A8" s="865"/>
      <c r="B8" s="865"/>
      <c r="C8" s="865"/>
      <c r="D8" s="865"/>
      <c r="E8" s="865"/>
      <c r="F8" s="865"/>
      <c r="G8" s="159"/>
      <c r="H8" s="159"/>
      <c r="I8" s="159"/>
      <c r="J8" s="159"/>
      <c r="K8" s="159"/>
      <c r="L8" s="159"/>
      <c r="M8" s="159"/>
      <c r="N8" s="159"/>
      <c r="O8" s="159"/>
      <c r="P8" s="159"/>
      <c r="Q8" s="159"/>
      <c r="R8" s="159"/>
      <c r="S8" s="159"/>
      <c r="T8" s="159"/>
      <c r="U8" s="159"/>
      <c r="V8" s="159"/>
      <c r="W8" s="159"/>
      <c r="X8" s="159"/>
      <c r="Y8" s="159"/>
      <c r="Z8" s="159"/>
    </row>
    <row r="9" spans="1:26" ht="76.5" x14ac:dyDescent="0.2">
      <c r="A9" s="412" t="s">
        <v>30</v>
      </c>
      <c r="B9" s="413" t="s">
        <v>31</v>
      </c>
      <c r="C9" s="413">
        <v>1991</v>
      </c>
      <c r="D9" s="414" t="s">
        <v>541</v>
      </c>
      <c r="E9" s="502" t="s">
        <v>877</v>
      </c>
      <c r="F9" s="416" t="s">
        <v>204</v>
      </c>
      <c r="G9" s="159"/>
      <c r="H9" s="159"/>
      <c r="I9" s="159"/>
      <c r="J9" s="159"/>
      <c r="K9" s="159"/>
      <c r="L9" s="159"/>
      <c r="M9" s="159"/>
      <c r="N9" s="159"/>
      <c r="O9" s="159"/>
      <c r="P9" s="159"/>
      <c r="Q9" s="159"/>
      <c r="R9" s="159"/>
      <c r="S9" s="159"/>
      <c r="T9" s="159"/>
      <c r="U9" s="159"/>
      <c r="V9" s="159"/>
      <c r="W9" s="159"/>
      <c r="X9" s="159"/>
      <c r="Y9" s="159"/>
      <c r="Z9" s="159"/>
    </row>
    <row r="10" spans="1:26" ht="51" x14ac:dyDescent="0.2">
      <c r="A10" s="198" t="s">
        <v>71</v>
      </c>
      <c r="B10" s="198">
        <v>630</v>
      </c>
      <c r="C10" s="198">
        <v>2015</v>
      </c>
      <c r="D10" s="197" t="s">
        <v>361</v>
      </c>
      <c r="E10" s="504" t="s">
        <v>95</v>
      </c>
      <c r="F10" s="197" t="s">
        <v>360</v>
      </c>
      <c r="G10" s="159"/>
      <c r="H10" s="159"/>
      <c r="I10" s="159"/>
      <c r="J10" s="159"/>
      <c r="K10" s="159"/>
      <c r="L10" s="159"/>
      <c r="M10" s="159"/>
      <c r="N10" s="159"/>
      <c r="O10" s="159"/>
      <c r="P10" s="159"/>
      <c r="Q10" s="159"/>
      <c r="R10" s="159"/>
      <c r="S10" s="159"/>
      <c r="T10" s="159"/>
      <c r="U10" s="159"/>
      <c r="V10" s="159"/>
      <c r="W10" s="159"/>
      <c r="X10" s="159"/>
      <c r="Y10" s="159"/>
      <c r="Z10" s="159"/>
    </row>
    <row r="11" spans="1:26" ht="76.5" x14ac:dyDescent="0.2">
      <c r="A11" s="171" t="s">
        <v>71</v>
      </c>
      <c r="B11" s="171">
        <v>559</v>
      </c>
      <c r="C11" s="171">
        <v>2014</v>
      </c>
      <c r="D11" s="172" t="s">
        <v>364</v>
      </c>
      <c r="E11" s="178" t="s">
        <v>95</v>
      </c>
      <c r="F11" s="172" t="s">
        <v>365</v>
      </c>
      <c r="G11" s="159"/>
      <c r="H11" s="159"/>
      <c r="I11" s="159"/>
      <c r="J11" s="159"/>
      <c r="K11" s="159"/>
      <c r="L11" s="159"/>
      <c r="M11" s="159"/>
      <c r="N11" s="159"/>
      <c r="O11" s="159"/>
      <c r="P11" s="159"/>
      <c r="Q11" s="159"/>
      <c r="R11" s="159"/>
      <c r="S11" s="159"/>
      <c r="T11" s="159"/>
      <c r="U11" s="159"/>
      <c r="V11" s="159"/>
      <c r="W11" s="159"/>
      <c r="X11" s="159"/>
      <c r="Y11" s="159"/>
      <c r="Z11" s="159"/>
    </row>
    <row r="12" spans="1:26" ht="76.5" x14ac:dyDescent="0.2">
      <c r="A12" s="171" t="s">
        <v>71</v>
      </c>
      <c r="B12" s="171">
        <v>529</v>
      </c>
      <c r="C12" s="171">
        <v>2013</v>
      </c>
      <c r="D12" s="172" t="s">
        <v>218</v>
      </c>
      <c r="E12" s="176" t="s">
        <v>95</v>
      </c>
      <c r="F12" s="172" t="s">
        <v>219</v>
      </c>
      <c r="G12" s="159"/>
      <c r="H12" s="159"/>
      <c r="I12" s="159"/>
      <c r="J12" s="159"/>
      <c r="K12" s="159"/>
      <c r="L12" s="159"/>
      <c r="M12" s="159"/>
      <c r="N12" s="159"/>
      <c r="O12" s="159"/>
      <c r="P12" s="159"/>
      <c r="Q12" s="159"/>
      <c r="R12" s="159"/>
      <c r="S12" s="159"/>
      <c r="T12" s="159"/>
      <c r="U12" s="159"/>
      <c r="V12" s="159"/>
      <c r="W12" s="159"/>
      <c r="X12" s="159"/>
      <c r="Y12" s="159"/>
      <c r="Z12" s="159"/>
    </row>
    <row r="13" spans="1:26" ht="51" x14ac:dyDescent="0.2">
      <c r="A13" s="171" t="s">
        <v>71</v>
      </c>
      <c r="B13" s="171">
        <v>3</v>
      </c>
      <c r="C13" s="171">
        <v>1987</v>
      </c>
      <c r="D13" s="172" t="s">
        <v>216</v>
      </c>
      <c r="E13" s="176" t="s">
        <v>95</v>
      </c>
      <c r="F13" s="172" t="s">
        <v>217</v>
      </c>
      <c r="G13" s="159"/>
      <c r="H13" s="159"/>
      <c r="I13" s="159"/>
      <c r="J13" s="159"/>
      <c r="K13" s="159"/>
      <c r="L13" s="159"/>
      <c r="M13" s="159"/>
      <c r="N13" s="159"/>
      <c r="O13" s="159"/>
      <c r="P13" s="159"/>
      <c r="Q13" s="159"/>
      <c r="R13" s="159"/>
      <c r="S13" s="159"/>
      <c r="T13" s="159"/>
      <c r="U13" s="159"/>
      <c r="V13" s="159"/>
      <c r="W13" s="159"/>
      <c r="X13" s="159"/>
      <c r="Y13" s="159"/>
      <c r="Z13" s="159"/>
    </row>
    <row r="14" spans="1:26" ht="153" x14ac:dyDescent="0.2">
      <c r="A14" s="439" t="s">
        <v>44</v>
      </c>
      <c r="B14" s="171">
        <v>2052</v>
      </c>
      <c r="C14" s="171">
        <v>2020</v>
      </c>
      <c r="D14" s="169" t="s">
        <v>1501</v>
      </c>
      <c r="E14" s="170" t="s">
        <v>95</v>
      </c>
      <c r="F14" s="458" t="s">
        <v>1501</v>
      </c>
      <c r="G14" s="159"/>
      <c r="H14" s="159"/>
      <c r="I14" s="159"/>
      <c r="J14" s="159"/>
      <c r="K14" s="159"/>
      <c r="L14" s="159"/>
      <c r="M14" s="159"/>
      <c r="N14" s="159"/>
      <c r="O14" s="159"/>
      <c r="P14" s="159"/>
      <c r="Q14" s="159"/>
      <c r="R14" s="159"/>
      <c r="S14" s="159"/>
      <c r="T14" s="159"/>
      <c r="U14" s="159"/>
      <c r="V14" s="159"/>
      <c r="W14" s="159"/>
      <c r="X14" s="159"/>
      <c r="Y14" s="159"/>
      <c r="Z14" s="159"/>
    </row>
    <row r="15" spans="1:26" ht="239.25" customHeight="1" x14ac:dyDescent="0.2">
      <c r="A15" s="846" t="s">
        <v>44</v>
      </c>
      <c r="B15" s="848">
        <v>1952</v>
      </c>
      <c r="C15" s="848">
        <v>2019</v>
      </c>
      <c r="D15" s="850" t="s">
        <v>529</v>
      </c>
      <c r="E15" s="176" t="s">
        <v>116</v>
      </c>
      <c r="F15" s="419" t="s">
        <v>530</v>
      </c>
      <c r="G15" s="159"/>
      <c r="H15" s="159"/>
      <c r="I15" s="159"/>
      <c r="J15" s="159"/>
      <c r="K15" s="159"/>
      <c r="L15" s="159"/>
      <c r="M15" s="159"/>
      <c r="N15" s="159"/>
      <c r="O15" s="159"/>
      <c r="P15" s="159"/>
      <c r="Q15" s="159"/>
      <c r="R15" s="159"/>
      <c r="S15" s="159"/>
      <c r="T15" s="159"/>
      <c r="U15" s="159"/>
      <c r="V15" s="159"/>
      <c r="W15" s="159"/>
      <c r="X15" s="159"/>
      <c r="Y15" s="159"/>
      <c r="Z15" s="159"/>
    </row>
    <row r="16" spans="1:26" ht="102" x14ac:dyDescent="0.2">
      <c r="A16" s="847"/>
      <c r="B16" s="849"/>
      <c r="C16" s="849"/>
      <c r="D16" s="849"/>
      <c r="E16" s="176" t="s">
        <v>117</v>
      </c>
      <c r="F16" s="419" t="s">
        <v>531</v>
      </c>
      <c r="G16" s="159"/>
      <c r="H16" s="159"/>
      <c r="I16" s="159"/>
      <c r="J16" s="159"/>
      <c r="K16" s="159"/>
      <c r="L16" s="159"/>
      <c r="M16" s="159"/>
      <c r="N16" s="159"/>
      <c r="O16" s="159"/>
      <c r="P16" s="159"/>
      <c r="Q16" s="159"/>
      <c r="R16" s="159"/>
      <c r="S16" s="159"/>
      <c r="T16" s="159"/>
      <c r="U16" s="159"/>
      <c r="V16" s="159"/>
      <c r="W16" s="159"/>
      <c r="X16" s="159"/>
      <c r="Y16" s="159"/>
      <c r="Z16" s="159"/>
    </row>
    <row r="17" spans="1:26" ht="63.75" x14ac:dyDescent="0.2">
      <c r="A17" s="439" t="s">
        <v>97</v>
      </c>
      <c r="B17" s="171">
        <v>1757</v>
      </c>
      <c r="C17" s="171">
        <v>2015</v>
      </c>
      <c r="D17" s="169" t="s">
        <v>1502</v>
      </c>
      <c r="E17" s="170" t="s">
        <v>1503</v>
      </c>
      <c r="F17" s="458" t="s">
        <v>1504</v>
      </c>
      <c r="G17" s="159"/>
      <c r="H17" s="159"/>
      <c r="I17" s="159"/>
      <c r="J17" s="159"/>
      <c r="K17" s="159"/>
      <c r="L17" s="159"/>
      <c r="M17" s="159"/>
      <c r="N17" s="159"/>
      <c r="O17" s="159"/>
      <c r="P17" s="159"/>
      <c r="Q17" s="159"/>
      <c r="R17" s="159"/>
      <c r="S17" s="159"/>
      <c r="T17" s="159"/>
      <c r="U17" s="159"/>
      <c r="V17" s="159"/>
      <c r="W17" s="159"/>
      <c r="X17" s="159"/>
      <c r="Y17" s="159"/>
      <c r="Z17" s="159"/>
    </row>
    <row r="18" spans="1:26" ht="51" x14ac:dyDescent="0.2">
      <c r="A18" s="417" t="s">
        <v>44</v>
      </c>
      <c r="B18" s="171">
        <v>1755</v>
      </c>
      <c r="C18" s="171">
        <v>2015</v>
      </c>
      <c r="D18" s="172" t="s">
        <v>359</v>
      </c>
      <c r="E18" s="176" t="s">
        <v>95</v>
      </c>
      <c r="F18" s="419" t="s">
        <v>360</v>
      </c>
      <c r="G18" s="159"/>
      <c r="H18" s="159"/>
      <c r="I18" s="159"/>
      <c r="J18" s="159"/>
      <c r="K18" s="159"/>
      <c r="L18" s="159"/>
      <c r="M18" s="159"/>
      <c r="N18" s="159"/>
      <c r="O18" s="159"/>
      <c r="P18" s="159"/>
      <c r="Q18" s="159"/>
      <c r="R18" s="159"/>
      <c r="S18" s="159"/>
      <c r="T18" s="159"/>
      <c r="U18" s="159"/>
      <c r="V18" s="159"/>
      <c r="W18" s="159"/>
      <c r="X18" s="159"/>
      <c r="Y18" s="159"/>
      <c r="Z18" s="159"/>
    </row>
    <row r="19" spans="1:26" ht="38.25" x14ac:dyDescent="0.2">
      <c r="A19" s="417" t="s">
        <v>44</v>
      </c>
      <c r="B19" s="171">
        <v>1712</v>
      </c>
      <c r="C19" s="171">
        <v>2014</v>
      </c>
      <c r="D19" s="172" t="s">
        <v>63</v>
      </c>
      <c r="E19" s="176" t="s">
        <v>95</v>
      </c>
      <c r="F19" s="419" t="s">
        <v>64</v>
      </c>
      <c r="G19" s="159"/>
      <c r="H19" s="159"/>
      <c r="I19" s="159"/>
      <c r="J19" s="159"/>
      <c r="K19" s="159"/>
      <c r="L19" s="159"/>
      <c r="M19" s="159"/>
      <c r="N19" s="159"/>
      <c r="O19" s="159"/>
      <c r="P19" s="159"/>
      <c r="Q19" s="159"/>
      <c r="R19" s="159"/>
      <c r="S19" s="159"/>
      <c r="T19" s="159"/>
      <c r="U19" s="159"/>
      <c r="V19" s="159"/>
      <c r="W19" s="159"/>
      <c r="X19" s="159"/>
      <c r="Y19" s="159"/>
      <c r="Z19" s="159"/>
    </row>
    <row r="20" spans="1:26" ht="25.5" x14ac:dyDescent="0.2">
      <c r="A20" s="417" t="s">
        <v>44</v>
      </c>
      <c r="B20" s="171">
        <v>1581</v>
      </c>
      <c r="C20" s="171">
        <v>2012</v>
      </c>
      <c r="D20" s="172" t="s">
        <v>61</v>
      </c>
      <c r="E20" s="176" t="s">
        <v>95</v>
      </c>
      <c r="F20" s="419" t="s">
        <v>62</v>
      </c>
      <c r="G20" s="159"/>
      <c r="H20" s="159"/>
      <c r="I20" s="159"/>
      <c r="J20" s="159"/>
      <c r="K20" s="159"/>
      <c r="L20" s="159"/>
      <c r="M20" s="159"/>
      <c r="N20" s="159"/>
      <c r="O20" s="159"/>
      <c r="P20" s="159"/>
      <c r="Q20" s="159"/>
      <c r="R20" s="159"/>
      <c r="S20" s="159"/>
      <c r="T20" s="159"/>
      <c r="U20" s="159"/>
      <c r="V20" s="159"/>
      <c r="W20" s="159"/>
      <c r="X20" s="159"/>
      <c r="Y20" s="159"/>
      <c r="Z20" s="159"/>
    </row>
    <row r="21" spans="1:26" ht="38.25" x14ac:dyDescent="0.2">
      <c r="A21" s="417" t="s">
        <v>44</v>
      </c>
      <c r="B21" s="171">
        <v>1437</v>
      </c>
      <c r="C21" s="171">
        <v>2011</v>
      </c>
      <c r="D21" s="172" t="s">
        <v>210</v>
      </c>
      <c r="E21" s="176" t="s">
        <v>95</v>
      </c>
      <c r="F21" s="419" t="s">
        <v>211</v>
      </c>
      <c r="G21" s="159"/>
      <c r="H21" s="159"/>
      <c r="I21" s="159"/>
      <c r="J21" s="159"/>
      <c r="K21" s="159"/>
      <c r="L21" s="159"/>
      <c r="M21" s="159"/>
      <c r="N21" s="159"/>
      <c r="O21" s="159"/>
      <c r="P21" s="159"/>
      <c r="Q21" s="159"/>
      <c r="R21" s="159"/>
      <c r="S21" s="159"/>
      <c r="T21" s="159"/>
      <c r="U21" s="159"/>
      <c r="V21" s="159"/>
      <c r="W21" s="159"/>
      <c r="X21" s="159"/>
      <c r="Y21" s="159"/>
      <c r="Z21" s="159"/>
    </row>
    <row r="22" spans="1:26" ht="63.75" x14ac:dyDescent="0.2">
      <c r="A22" s="417" t="s">
        <v>44</v>
      </c>
      <c r="B22" s="171">
        <v>962</v>
      </c>
      <c r="C22" s="171">
        <v>2005</v>
      </c>
      <c r="D22" s="172" t="s">
        <v>52</v>
      </c>
      <c r="E22" s="176" t="s">
        <v>95</v>
      </c>
      <c r="F22" s="419" t="s">
        <v>54</v>
      </c>
      <c r="G22" s="159"/>
      <c r="H22" s="159"/>
      <c r="I22" s="159"/>
      <c r="J22" s="159"/>
      <c r="K22" s="159"/>
      <c r="L22" s="159"/>
      <c r="M22" s="159"/>
      <c r="N22" s="159"/>
      <c r="O22" s="159"/>
      <c r="P22" s="159"/>
      <c r="Q22" s="159"/>
      <c r="R22" s="159"/>
      <c r="S22" s="159"/>
      <c r="T22" s="159"/>
      <c r="U22" s="159"/>
      <c r="V22" s="159"/>
      <c r="W22" s="159"/>
      <c r="X22" s="159"/>
      <c r="Y22" s="159"/>
      <c r="Z22" s="159"/>
    </row>
    <row r="23" spans="1:26" ht="63.75" x14ac:dyDescent="0.2">
      <c r="A23" s="417" t="s">
        <v>44</v>
      </c>
      <c r="B23" s="171">
        <v>527</v>
      </c>
      <c r="C23" s="171">
        <v>1999</v>
      </c>
      <c r="D23" s="172" t="s">
        <v>209</v>
      </c>
      <c r="E23" s="176" t="s">
        <v>542</v>
      </c>
      <c r="F23" s="419" t="s">
        <v>132</v>
      </c>
      <c r="G23" s="159"/>
      <c r="H23" s="159"/>
      <c r="I23" s="159"/>
      <c r="J23" s="159"/>
      <c r="K23" s="159"/>
      <c r="L23" s="159"/>
      <c r="M23" s="159"/>
      <c r="N23" s="159"/>
      <c r="O23" s="159"/>
      <c r="P23" s="159"/>
      <c r="Q23" s="159"/>
      <c r="R23" s="159"/>
      <c r="S23" s="159"/>
      <c r="T23" s="159"/>
      <c r="U23" s="159"/>
      <c r="V23" s="159"/>
      <c r="W23" s="159"/>
      <c r="X23" s="159"/>
      <c r="Y23" s="159"/>
      <c r="Z23" s="159"/>
    </row>
    <row r="24" spans="1:26" ht="25.5" x14ac:dyDescent="0.2">
      <c r="A24" s="417" t="s">
        <v>44</v>
      </c>
      <c r="B24" s="171">
        <v>57</v>
      </c>
      <c r="C24" s="171">
        <v>1985</v>
      </c>
      <c r="D24" s="172" t="s">
        <v>207</v>
      </c>
      <c r="E24" s="176" t="s">
        <v>95</v>
      </c>
      <c r="F24" s="419" t="s">
        <v>208</v>
      </c>
      <c r="G24" s="159"/>
      <c r="H24" s="159"/>
      <c r="I24" s="159"/>
      <c r="J24" s="159"/>
      <c r="K24" s="159"/>
      <c r="L24" s="159"/>
      <c r="M24" s="159"/>
      <c r="N24" s="159"/>
      <c r="O24" s="159"/>
      <c r="P24" s="159"/>
      <c r="Q24" s="159"/>
      <c r="R24" s="159"/>
      <c r="S24" s="159"/>
      <c r="T24" s="159"/>
      <c r="U24" s="159"/>
      <c r="V24" s="159"/>
      <c r="W24" s="159"/>
      <c r="X24" s="159"/>
      <c r="Y24" s="159"/>
      <c r="Z24" s="159"/>
    </row>
    <row r="25" spans="1:26" ht="51.75" thickBot="1" x14ac:dyDescent="0.25">
      <c r="A25" s="420" t="s">
        <v>44</v>
      </c>
      <c r="B25" s="421">
        <v>58</v>
      </c>
      <c r="C25" s="421">
        <v>1982</v>
      </c>
      <c r="D25" s="422" t="s">
        <v>205</v>
      </c>
      <c r="E25" s="503" t="s">
        <v>95</v>
      </c>
      <c r="F25" s="424" t="s">
        <v>206</v>
      </c>
      <c r="G25" s="159"/>
      <c r="H25" s="159"/>
      <c r="I25" s="159"/>
      <c r="J25" s="159"/>
      <c r="K25" s="159"/>
      <c r="L25" s="159"/>
      <c r="M25" s="159"/>
      <c r="N25" s="159"/>
      <c r="O25" s="159"/>
      <c r="P25" s="159"/>
      <c r="Q25" s="159"/>
      <c r="R25" s="159"/>
      <c r="S25" s="159"/>
      <c r="T25" s="159"/>
      <c r="U25" s="159"/>
      <c r="V25" s="159"/>
      <c r="W25" s="159"/>
      <c r="X25" s="159"/>
      <c r="Y25" s="159"/>
      <c r="Z25" s="159"/>
    </row>
    <row r="26" spans="1:26" ht="51" x14ac:dyDescent="0.2">
      <c r="A26" s="505" t="s">
        <v>913</v>
      </c>
      <c r="B26" s="506">
        <v>2106</v>
      </c>
      <c r="C26" s="413">
        <v>2019</v>
      </c>
      <c r="D26" s="414" t="s">
        <v>914</v>
      </c>
      <c r="E26" s="507" t="s">
        <v>915</v>
      </c>
      <c r="F26" s="508" t="s">
        <v>916</v>
      </c>
      <c r="G26" s="159"/>
      <c r="H26" s="159"/>
      <c r="I26" s="159"/>
      <c r="J26" s="159"/>
      <c r="K26" s="159"/>
      <c r="L26" s="159"/>
      <c r="M26" s="159"/>
      <c r="N26" s="159"/>
      <c r="O26" s="159"/>
      <c r="P26" s="159"/>
      <c r="Q26" s="159"/>
      <c r="R26" s="159"/>
      <c r="S26" s="159"/>
      <c r="T26" s="159"/>
      <c r="U26" s="159"/>
      <c r="V26" s="159"/>
      <c r="W26" s="159"/>
      <c r="X26" s="159"/>
      <c r="Y26" s="159"/>
      <c r="Z26" s="159"/>
    </row>
    <row r="27" spans="1:26" ht="76.5" x14ac:dyDescent="0.2">
      <c r="A27" s="417" t="s">
        <v>65</v>
      </c>
      <c r="B27" s="171">
        <v>1166</v>
      </c>
      <c r="C27" s="171">
        <v>2016</v>
      </c>
      <c r="D27" s="172" t="s">
        <v>367</v>
      </c>
      <c r="E27" s="180" t="s">
        <v>95</v>
      </c>
      <c r="F27" s="509" t="s">
        <v>366</v>
      </c>
      <c r="G27" s="159"/>
      <c r="H27" s="159"/>
      <c r="I27" s="159"/>
      <c r="J27" s="159"/>
      <c r="K27" s="159"/>
      <c r="L27" s="159"/>
      <c r="M27" s="159"/>
      <c r="N27" s="159"/>
      <c r="O27" s="159"/>
      <c r="P27" s="159"/>
      <c r="Q27" s="159"/>
      <c r="R27" s="159"/>
      <c r="S27" s="159"/>
      <c r="T27" s="159"/>
      <c r="U27" s="159"/>
      <c r="V27" s="159"/>
      <c r="W27" s="159"/>
      <c r="X27" s="159"/>
      <c r="Y27" s="159"/>
      <c r="Z27" s="159"/>
    </row>
    <row r="28" spans="1:26" ht="25.5" x14ac:dyDescent="0.2">
      <c r="A28" s="417" t="s">
        <v>65</v>
      </c>
      <c r="B28" s="171">
        <v>103</v>
      </c>
      <c r="C28" s="171">
        <v>2015</v>
      </c>
      <c r="D28" s="172" t="s">
        <v>68</v>
      </c>
      <c r="E28" s="176" t="s">
        <v>95</v>
      </c>
      <c r="F28" s="419" t="s">
        <v>69</v>
      </c>
      <c r="G28" s="159"/>
      <c r="H28" s="159"/>
      <c r="I28" s="159"/>
      <c r="J28" s="159"/>
      <c r="K28" s="159"/>
      <c r="L28" s="159"/>
      <c r="M28" s="159"/>
      <c r="N28" s="159"/>
      <c r="O28" s="159"/>
      <c r="P28" s="159"/>
      <c r="Q28" s="159"/>
      <c r="R28" s="159"/>
      <c r="S28" s="159"/>
      <c r="T28" s="159"/>
      <c r="U28" s="159"/>
      <c r="V28" s="159"/>
      <c r="W28" s="159"/>
      <c r="X28" s="159"/>
      <c r="Y28" s="159"/>
      <c r="Z28" s="159"/>
    </row>
    <row r="29" spans="1:26" ht="38.25" x14ac:dyDescent="0.2">
      <c r="A29" s="417" t="s">
        <v>65</v>
      </c>
      <c r="B29" s="171">
        <v>197</v>
      </c>
      <c r="C29" s="171">
        <v>2014</v>
      </c>
      <c r="D29" s="172" t="s">
        <v>214</v>
      </c>
      <c r="E29" s="176" t="s">
        <v>95</v>
      </c>
      <c r="F29" s="419" t="s">
        <v>215</v>
      </c>
      <c r="G29" s="159"/>
      <c r="H29" s="159"/>
      <c r="I29" s="159"/>
      <c r="J29" s="159"/>
      <c r="K29" s="159"/>
      <c r="L29" s="159"/>
      <c r="M29" s="159"/>
      <c r="N29" s="159"/>
      <c r="O29" s="159"/>
      <c r="P29" s="159"/>
      <c r="Q29" s="159"/>
      <c r="R29" s="159"/>
      <c r="S29" s="159"/>
      <c r="T29" s="159"/>
      <c r="U29" s="159"/>
      <c r="V29" s="159"/>
      <c r="W29" s="159"/>
      <c r="X29" s="159"/>
      <c r="Y29" s="159"/>
      <c r="Z29" s="159"/>
    </row>
    <row r="30" spans="1:26" ht="25.5" x14ac:dyDescent="0.2">
      <c r="A30" s="417" t="s">
        <v>65</v>
      </c>
      <c r="B30" s="171">
        <v>1377</v>
      </c>
      <c r="C30" s="171">
        <v>2013</v>
      </c>
      <c r="D30" s="172" t="s">
        <v>357</v>
      </c>
      <c r="E30" s="176" t="s">
        <v>95</v>
      </c>
      <c r="F30" s="419" t="s">
        <v>62</v>
      </c>
      <c r="G30" s="159"/>
      <c r="H30" s="159"/>
      <c r="I30" s="159"/>
      <c r="J30" s="159"/>
      <c r="K30" s="159"/>
      <c r="L30" s="159"/>
      <c r="M30" s="159"/>
      <c r="N30" s="159"/>
      <c r="O30" s="159"/>
      <c r="P30" s="159"/>
      <c r="Q30" s="159"/>
      <c r="R30" s="159"/>
      <c r="S30" s="159"/>
      <c r="T30" s="159"/>
      <c r="U30" s="159"/>
      <c r="V30" s="159"/>
      <c r="W30" s="159"/>
      <c r="X30" s="159"/>
      <c r="Y30" s="159"/>
      <c r="Z30" s="159"/>
    </row>
    <row r="31" spans="1:26" ht="51" x14ac:dyDescent="0.2">
      <c r="A31" s="417" t="s">
        <v>90</v>
      </c>
      <c r="B31" s="171">
        <v>19</v>
      </c>
      <c r="C31" s="171">
        <v>2012</v>
      </c>
      <c r="D31" s="172" t="s">
        <v>148</v>
      </c>
      <c r="E31" s="176" t="s">
        <v>549</v>
      </c>
      <c r="F31" s="419" t="s">
        <v>1119</v>
      </c>
      <c r="G31" s="159"/>
      <c r="H31" s="159"/>
      <c r="I31" s="159"/>
      <c r="J31" s="159"/>
      <c r="K31" s="159"/>
      <c r="L31" s="159"/>
      <c r="M31" s="159"/>
      <c r="N31" s="159"/>
      <c r="O31" s="159"/>
      <c r="P31" s="159"/>
      <c r="Q31" s="159"/>
      <c r="R31" s="159"/>
      <c r="S31" s="159"/>
      <c r="T31" s="159"/>
      <c r="U31" s="159"/>
      <c r="V31" s="159"/>
      <c r="W31" s="159"/>
      <c r="X31" s="159"/>
      <c r="Y31" s="159"/>
      <c r="Z31" s="159"/>
    </row>
    <row r="32" spans="1:26" ht="25.5" x14ac:dyDescent="0.2">
      <c r="A32" s="417" t="s">
        <v>65</v>
      </c>
      <c r="B32" s="171">
        <v>2641</v>
      </c>
      <c r="C32" s="171">
        <v>2012</v>
      </c>
      <c r="D32" s="172" t="s">
        <v>355</v>
      </c>
      <c r="E32" s="176" t="s">
        <v>95</v>
      </c>
      <c r="F32" s="419" t="s">
        <v>356</v>
      </c>
      <c r="G32" s="159"/>
      <c r="H32" s="159"/>
      <c r="I32" s="159"/>
      <c r="J32" s="159"/>
      <c r="K32" s="159"/>
      <c r="L32" s="159"/>
      <c r="M32" s="159"/>
      <c r="N32" s="159"/>
      <c r="O32" s="159"/>
      <c r="P32" s="159"/>
      <c r="Q32" s="159"/>
      <c r="R32" s="159"/>
      <c r="S32" s="159"/>
      <c r="T32" s="159"/>
      <c r="U32" s="159"/>
      <c r="V32" s="159"/>
      <c r="W32" s="159"/>
      <c r="X32" s="159"/>
      <c r="Y32" s="159"/>
      <c r="Z32" s="159"/>
    </row>
    <row r="33" spans="1:26" ht="51" x14ac:dyDescent="0.2">
      <c r="A33" s="417" t="s">
        <v>65</v>
      </c>
      <c r="B33" s="171">
        <v>371</v>
      </c>
      <c r="C33" s="171">
        <v>2010</v>
      </c>
      <c r="D33" s="172" t="s">
        <v>212</v>
      </c>
      <c r="E33" s="176" t="s">
        <v>95</v>
      </c>
      <c r="F33" s="419" t="s">
        <v>213</v>
      </c>
      <c r="G33" s="159"/>
      <c r="H33" s="159"/>
      <c r="I33" s="159"/>
      <c r="J33" s="159"/>
      <c r="K33" s="159"/>
      <c r="L33" s="159"/>
      <c r="M33" s="159"/>
      <c r="N33" s="159"/>
      <c r="O33" s="159"/>
      <c r="P33" s="159"/>
      <c r="Q33" s="159"/>
      <c r="R33" s="159"/>
      <c r="S33" s="159"/>
      <c r="T33" s="159"/>
      <c r="U33" s="159"/>
      <c r="V33" s="159"/>
      <c r="W33" s="159"/>
      <c r="X33" s="159"/>
      <c r="Y33" s="159"/>
      <c r="Z33" s="159"/>
    </row>
    <row r="34" spans="1:26" ht="25.5" x14ac:dyDescent="0.2">
      <c r="A34" s="417" t="s">
        <v>65</v>
      </c>
      <c r="B34" s="171">
        <v>2623</v>
      </c>
      <c r="C34" s="171">
        <v>2009</v>
      </c>
      <c r="D34" s="172" t="s">
        <v>362</v>
      </c>
      <c r="E34" s="176" t="s">
        <v>95</v>
      </c>
      <c r="F34" s="419" t="s">
        <v>363</v>
      </c>
      <c r="G34" s="159"/>
      <c r="H34" s="159"/>
      <c r="I34" s="159"/>
      <c r="J34" s="159"/>
      <c r="K34" s="159"/>
      <c r="L34" s="159"/>
      <c r="M34" s="159"/>
      <c r="N34" s="159"/>
      <c r="O34" s="159"/>
      <c r="P34" s="159"/>
      <c r="Q34" s="159"/>
      <c r="R34" s="159"/>
      <c r="S34" s="159"/>
      <c r="T34" s="159"/>
      <c r="U34" s="159"/>
      <c r="V34" s="159"/>
      <c r="W34" s="159"/>
      <c r="X34" s="159"/>
      <c r="Y34" s="159"/>
      <c r="Z34" s="159"/>
    </row>
    <row r="35" spans="1:26" ht="25.5" x14ac:dyDescent="0.2">
      <c r="A35" s="417" t="s">
        <v>65</v>
      </c>
      <c r="B35" s="171">
        <v>4669</v>
      </c>
      <c r="C35" s="171">
        <v>2005</v>
      </c>
      <c r="D35" s="172" t="s">
        <v>354</v>
      </c>
      <c r="E35" s="176" t="s">
        <v>95</v>
      </c>
      <c r="F35" s="419" t="s">
        <v>54</v>
      </c>
      <c r="G35" s="159"/>
      <c r="H35" s="159"/>
      <c r="I35" s="159"/>
      <c r="J35" s="159"/>
      <c r="K35" s="159"/>
      <c r="L35" s="159"/>
      <c r="M35" s="159"/>
      <c r="N35" s="159"/>
      <c r="O35" s="159"/>
      <c r="P35" s="159"/>
      <c r="Q35" s="159"/>
      <c r="R35" s="159"/>
      <c r="S35" s="159"/>
      <c r="T35" s="159"/>
      <c r="U35" s="159"/>
      <c r="V35" s="159"/>
      <c r="W35" s="159"/>
      <c r="X35" s="159"/>
      <c r="Y35" s="159"/>
      <c r="Z35" s="159"/>
    </row>
    <row r="36" spans="1:26" ht="12.75" x14ac:dyDescent="0.2">
      <c r="A36" s="846" t="s">
        <v>65</v>
      </c>
      <c r="B36" s="848">
        <v>2150</v>
      </c>
      <c r="C36" s="848">
        <v>1995</v>
      </c>
      <c r="D36" s="850" t="s">
        <v>140</v>
      </c>
      <c r="E36" s="176" t="s">
        <v>543</v>
      </c>
      <c r="F36" s="419" t="s">
        <v>142</v>
      </c>
      <c r="G36" s="159"/>
      <c r="H36" s="159"/>
      <c r="I36" s="159"/>
      <c r="J36" s="159"/>
      <c r="K36" s="159"/>
      <c r="L36" s="159"/>
      <c r="M36" s="159"/>
      <c r="N36" s="159"/>
      <c r="O36" s="159"/>
      <c r="P36" s="159"/>
      <c r="Q36" s="159"/>
      <c r="R36" s="159"/>
      <c r="S36" s="159"/>
      <c r="T36" s="159"/>
      <c r="U36" s="159"/>
      <c r="V36" s="159"/>
      <c r="W36" s="159"/>
      <c r="X36" s="159"/>
      <c r="Y36" s="159"/>
      <c r="Z36" s="159"/>
    </row>
    <row r="37" spans="1:26" ht="12.75" x14ac:dyDescent="0.2">
      <c r="A37" s="851"/>
      <c r="B37" s="852"/>
      <c r="C37" s="852"/>
      <c r="D37" s="852"/>
      <c r="E37" s="176" t="s">
        <v>544</v>
      </c>
      <c r="F37" s="419" t="s">
        <v>143</v>
      </c>
      <c r="G37" s="159"/>
      <c r="H37" s="159"/>
      <c r="I37" s="159"/>
      <c r="J37" s="159"/>
      <c r="K37" s="159"/>
      <c r="L37" s="159"/>
      <c r="M37" s="159"/>
      <c r="N37" s="159"/>
      <c r="O37" s="159"/>
      <c r="P37" s="159"/>
      <c r="Q37" s="159"/>
      <c r="R37" s="159"/>
      <c r="S37" s="159"/>
      <c r="T37" s="159"/>
      <c r="U37" s="159"/>
      <c r="V37" s="159"/>
      <c r="W37" s="159"/>
      <c r="X37" s="159"/>
      <c r="Y37" s="159"/>
      <c r="Z37" s="159"/>
    </row>
    <row r="38" spans="1:26" ht="12.75" x14ac:dyDescent="0.2">
      <c r="A38" s="851"/>
      <c r="B38" s="852"/>
      <c r="C38" s="852"/>
      <c r="D38" s="852"/>
      <c r="E38" s="176" t="s">
        <v>545</v>
      </c>
      <c r="F38" s="419" t="s">
        <v>144</v>
      </c>
      <c r="G38" s="159"/>
      <c r="H38" s="159"/>
      <c r="I38" s="159"/>
      <c r="J38" s="159"/>
      <c r="K38" s="159"/>
      <c r="L38" s="159"/>
      <c r="M38" s="159"/>
      <c r="N38" s="159"/>
      <c r="O38" s="159"/>
      <c r="P38" s="159"/>
      <c r="Q38" s="159"/>
      <c r="R38" s="159"/>
      <c r="S38" s="159"/>
      <c r="T38" s="159"/>
      <c r="U38" s="159"/>
      <c r="V38" s="159"/>
      <c r="W38" s="159"/>
      <c r="X38" s="159"/>
      <c r="Y38" s="159"/>
      <c r="Z38" s="159"/>
    </row>
    <row r="39" spans="1:26" ht="12.75" x14ac:dyDescent="0.2">
      <c r="A39" s="851"/>
      <c r="B39" s="852"/>
      <c r="C39" s="852"/>
      <c r="D39" s="852"/>
      <c r="E39" s="176" t="s">
        <v>546</v>
      </c>
      <c r="F39" s="419" t="s">
        <v>145</v>
      </c>
      <c r="G39" s="159"/>
      <c r="H39" s="159"/>
      <c r="I39" s="159"/>
      <c r="J39" s="159"/>
      <c r="K39" s="159"/>
      <c r="L39" s="159"/>
      <c r="M39" s="159"/>
      <c r="N39" s="159"/>
      <c r="O39" s="159"/>
      <c r="P39" s="159"/>
      <c r="Q39" s="159"/>
      <c r="R39" s="159"/>
      <c r="S39" s="159"/>
      <c r="T39" s="159"/>
      <c r="U39" s="159"/>
      <c r="V39" s="159"/>
      <c r="W39" s="159"/>
      <c r="X39" s="159"/>
      <c r="Y39" s="159"/>
      <c r="Z39" s="159"/>
    </row>
    <row r="40" spans="1:26" ht="12.75" x14ac:dyDescent="0.2">
      <c r="A40" s="851"/>
      <c r="B40" s="852"/>
      <c r="C40" s="852"/>
      <c r="D40" s="852"/>
      <c r="E40" s="176" t="s">
        <v>547</v>
      </c>
      <c r="F40" s="419" t="s">
        <v>146</v>
      </c>
      <c r="G40" s="159"/>
      <c r="H40" s="159"/>
      <c r="I40" s="159"/>
      <c r="J40" s="159"/>
      <c r="K40" s="159"/>
      <c r="L40" s="159"/>
      <c r="M40" s="159"/>
      <c r="N40" s="159"/>
      <c r="O40" s="159"/>
      <c r="P40" s="159"/>
      <c r="Q40" s="159"/>
      <c r="R40" s="159"/>
      <c r="S40" s="159"/>
      <c r="T40" s="159"/>
      <c r="U40" s="159"/>
      <c r="V40" s="159"/>
      <c r="W40" s="159"/>
      <c r="X40" s="159"/>
      <c r="Y40" s="159"/>
      <c r="Z40" s="159"/>
    </row>
    <row r="41" spans="1:26" ht="12.75" x14ac:dyDescent="0.2">
      <c r="A41" s="847"/>
      <c r="B41" s="849"/>
      <c r="C41" s="849"/>
      <c r="D41" s="849"/>
      <c r="E41" s="176" t="s">
        <v>548</v>
      </c>
      <c r="F41" s="419" t="s">
        <v>147</v>
      </c>
      <c r="G41" s="159"/>
      <c r="H41" s="159"/>
      <c r="I41" s="159"/>
      <c r="J41" s="159"/>
      <c r="K41" s="159"/>
      <c r="L41" s="159"/>
      <c r="M41" s="159"/>
      <c r="N41" s="159"/>
      <c r="O41" s="159"/>
      <c r="P41" s="159"/>
      <c r="Q41" s="159"/>
      <c r="R41" s="159"/>
      <c r="S41" s="159"/>
      <c r="T41" s="159"/>
      <c r="U41" s="159"/>
      <c r="V41" s="159"/>
      <c r="W41" s="159"/>
      <c r="X41" s="159"/>
      <c r="Y41" s="159"/>
      <c r="Z41" s="159"/>
    </row>
    <row r="42" spans="1:26" ht="64.5" thickBot="1" x14ac:dyDescent="0.25">
      <c r="A42" s="420" t="s">
        <v>65</v>
      </c>
      <c r="B42" s="421">
        <v>638</v>
      </c>
      <c r="C42" s="421">
        <v>1987</v>
      </c>
      <c r="D42" s="422" t="s">
        <v>66</v>
      </c>
      <c r="E42" s="503" t="s">
        <v>95</v>
      </c>
      <c r="F42" s="424" t="s">
        <v>67</v>
      </c>
      <c r="G42" s="159"/>
      <c r="H42" s="159"/>
      <c r="I42" s="159"/>
      <c r="J42" s="159"/>
      <c r="K42" s="159"/>
      <c r="L42" s="159"/>
      <c r="M42" s="159"/>
      <c r="N42" s="159"/>
      <c r="O42" s="159"/>
      <c r="P42" s="159"/>
      <c r="Q42" s="159"/>
      <c r="R42" s="159"/>
      <c r="S42" s="159"/>
      <c r="T42" s="159"/>
      <c r="U42" s="159"/>
      <c r="V42" s="159"/>
      <c r="W42" s="159"/>
      <c r="X42" s="159"/>
      <c r="Y42" s="159"/>
      <c r="Z42" s="159"/>
    </row>
    <row r="43" spans="1:26" ht="25.5" x14ac:dyDescent="0.2">
      <c r="A43" s="412" t="s">
        <v>224</v>
      </c>
      <c r="B43" s="413">
        <v>40</v>
      </c>
      <c r="C43" s="510">
        <v>2017</v>
      </c>
      <c r="D43" s="414" t="s">
        <v>503</v>
      </c>
      <c r="E43" s="502" t="s">
        <v>95</v>
      </c>
      <c r="F43" s="416" t="s">
        <v>476</v>
      </c>
      <c r="G43" s="159"/>
      <c r="H43" s="159"/>
      <c r="I43" s="159"/>
      <c r="J43" s="159"/>
      <c r="K43" s="159"/>
      <c r="L43" s="159"/>
      <c r="M43" s="159"/>
      <c r="N43" s="159"/>
      <c r="O43" s="159"/>
      <c r="P43" s="159"/>
      <c r="Q43" s="159"/>
      <c r="R43" s="159"/>
      <c r="S43" s="159"/>
      <c r="T43" s="159"/>
      <c r="U43" s="159"/>
      <c r="V43" s="159"/>
      <c r="W43" s="159"/>
      <c r="X43" s="159"/>
      <c r="Y43" s="159"/>
      <c r="Z43" s="159"/>
    </row>
    <row r="44" spans="1:26" ht="38.25" x14ac:dyDescent="0.2">
      <c r="A44" s="417" t="s">
        <v>224</v>
      </c>
      <c r="B44" s="171">
        <v>83</v>
      </c>
      <c r="C44" s="171">
        <v>2011</v>
      </c>
      <c r="D44" s="172" t="s">
        <v>79</v>
      </c>
      <c r="E44" s="176" t="s">
        <v>95</v>
      </c>
      <c r="F44" s="419" t="s">
        <v>80</v>
      </c>
      <c r="G44" s="159"/>
      <c r="H44" s="159"/>
      <c r="I44" s="159"/>
      <c r="J44" s="159"/>
      <c r="K44" s="159"/>
      <c r="L44" s="159"/>
      <c r="M44" s="159"/>
      <c r="N44" s="159"/>
      <c r="O44" s="159"/>
      <c r="P44" s="159"/>
      <c r="Q44" s="159"/>
      <c r="R44" s="159"/>
      <c r="S44" s="159"/>
      <c r="T44" s="159"/>
      <c r="U44" s="159"/>
      <c r="V44" s="159"/>
      <c r="W44" s="159"/>
      <c r="X44" s="159"/>
      <c r="Y44" s="159"/>
      <c r="Z44" s="159"/>
    </row>
    <row r="45" spans="1:26" ht="26.25" thickBot="1" x14ac:dyDescent="0.25">
      <c r="A45" s="431" t="s">
        <v>224</v>
      </c>
      <c r="B45" s="175">
        <v>204</v>
      </c>
      <c r="C45" s="175">
        <v>2008</v>
      </c>
      <c r="D45" s="174" t="s">
        <v>551</v>
      </c>
      <c r="E45" s="178" t="s">
        <v>95</v>
      </c>
      <c r="F45" s="432" t="s">
        <v>552</v>
      </c>
      <c r="G45" s="159"/>
      <c r="H45" s="159"/>
      <c r="I45" s="159"/>
      <c r="J45" s="159"/>
      <c r="K45" s="159"/>
      <c r="L45" s="159"/>
      <c r="M45" s="159"/>
      <c r="N45" s="159"/>
      <c r="O45" s="159"/>
      <c r="P45" s="159"/>
      <c r="Q45" s="159"/>
      <c r="R45" s="159"/>
      <c r="S45" s="159"/>
      <c r="T45" s="159"/>
      <c r="U45" s="159"/>
      <c r="V45" s="159"/>
      <c r="W45" s="159"/>
      <c r="X45" s="159"/>
      <c r="Y45" s="159"/>
      <c r="Z45" s="159"/>
    </row>
    <row r="46" spans="1:26" ht="27" customHeight="1" x14ac:dyDescent="0.2">
      <c r="A46" s="511" t="s">
        <v>553</v>
      </c>
      <c r="B46" s="512">
        <v>4</v>
      </c>
      <c r="C46" s="512">
        <v>2009</v>
      </c>
      <c r="D46" s="513" t="s">
        <v>554</v>
      </c>
      <c r="E46" s="514" t="s">
        <v>95</v>
      </c>
      <c r="F46" s="515" t="s">
        <v>360</v>
      </c>
      <c r="G46" s="159"/>
      <c r="H46" s="159"/>
      <c r="I46" s="159"/>
      <c r="J46" s="159"/>
      <c r="K46" s="159"/>
      <c r="L46" s="159"/>
      <c r="M46" s="159"/>
      <c r="N46" s="159"/>
      <c r="O46" s="159"/>
      <c r="P46" s="159"/>
      <c r="Q46" s="159"/>
      <c r="R46" s="159"/>
      <c r="S46" s="159"/>
      <c r="T46" s="159"/>
      <c r="U46" s="159"/>
      <c r="V46" s="159"/>
      <c r="W46" s="159"/>
      <c r="X46" s="159"/>
      <c r="Y46" s="159"/>
      <c r="Z46" s="159"/>
    </row>
    <row r="47" spans="1:26" ht="39" thickBot="1" x14ac:dyDescent="0.25">
      <c r="A47" s="516" t="s">
        <v>1408</v>
      </c>
      <c r="B47" s="517">
        <v>4</v>
      </c>
      <c r="C47" s="517">
        <v>2021</v>
      </c>
      <c r="D47" s="518" t="s">
        <v>1409</v>
      </c>
      <c r="E47" s="519" t="s">
        <v>95</v>
      </c>
      <c r="F47" s="520" t="s">
        <v>211</v>
      </c>
      <c r="G47" s="159"/>
      <c r="H47" s="159"/>
      <c r="I47" s="159"/>
      <c r="J47" s="159"/>
      <c r="K47" s="159"/>
      <c r="L47" s="159"/>
      <c r="M47" s="159"/>
      <c r="N47" s="159"/>
      <c r="O47" s="159"/>
      <c r="P47" s="159"/>
      <c r="Q47" s="159"/>
      <c r="R47" s="159"/>
      <c r="S47" s="159"/>
      <c r="T47" s="159"/>
      <c r="U47" s="159"/>
      <c r="V47" s="159"/>
      <c r="W47" s="159"/>
      <c r="X47" s="159"/>
      <c r="Y47" s="159"/>
      <c r="Z47" s="159"/>
    </row>
    <row r="48" spans="1:26" ht="51" x14ac:dyDescent="0.2">
      <c r="A48" s="412" t="s">
        <v>550</v>
      </c>
      <c r="B48" s="413">
        <v>120</v>
      </c>
      <c r="C48" s="413">
        <v>2015</v>
      </c>
      <c r="D48" s="414" t="s">
        <v>358</v>
      </c>
      <c r="E48" s="521" t="s">
        <v>95</v>
      </c>
      <c r="F48" s="416" t="s">
        <v>215</v>
      </c>
      <c r="G48" s="159"/>
      <c r="H48" s="159"/>
      <c r="I48" s="159"/>
      <c r="J48" s="159"/>
      <c r="K48" s="159"/>
      <c r="L48" s="159"/>
      <c r="M48" s="159"/>
      <c r="N48" s="159"/>
      <c r="O48" s="159"/>
      <c r="P48" s="159"/>
      <c r="Q48" s="159"/>
      <c r="R48" s="159"/>
      <c r="S48" s="159"/>
      <c r="T48" s="159"/>
      <c r="U48" s="159"/>
      <c r="V48" s="159"/>
      <c r="W48" s="159"/>
      <c r="X48" s="159"/>
      <c r="Y48" s="159"/>
      <c r="Z48" s="159"/>
    </row>
    <row r="49" spans="1:26" ht="38.25" x14ac:dyDescent="0.2">
      <c r="A49" s="417" t="s">
        <v>550</v>
      </c>
      <c r="B49" s="171">
        <v>7</v>
      </c>
      <c r="C49" s="171">
        <v>2018</v>
      </c>
      <c r="D49" s="172" t="s">
        <v>1410</v>
      </c>
      <c r="E49" s="176" t="s">
        <v>95</v>
      </c>
      <c r="F49" s="419" t="s">
        <v>215</v>
      </c>
      <c r="G49" s="159"/>
      <c r="H49" s="159"/>
      <c r="I49" s="159"/>
      <c r="J49" s="159"/>
      <c r="K49" s="159"/>
      <c r="L49" s="159"/>
      <c r="M49" s="159"/>
      <c r="N49" s="159"/>
      <c r="O49" s="159"/>
      <c r="P49" s="159"/>
      <c r="Q49" s="159"/>
      <c r="R49" s="159"/>
      <c r="S49" s="159"/>
      <c r="T49" s="159"/>
      <c r="U49" s="159"/>
      <c r="V49" s="159"/>
      <c r="W49" s="159"/>
      <c r="X49" s="159"/>
      <c r="Y49" s="159"/>
      <c r="Z49" s="159"/>
    </row>
    <row r="50" spans="1:26" ht="51" x14ac:dyDescent="0.2">
      <c r="A50" s="417" t="s">
        <v>550</v>
      </c>
      <c r="B50" s="171">
        <v>131</v>
      </c>
      <c r="C50" s="171">
        <v>2013</v>
      </c>
      <c r="D50" s="172" t="s">
        <v>1411</v>
      </c>
      <c r="E50" s="176" t="s">
        <v>95</v>
      </c>
      <c r="F50" s="419" t="s">
        <v>1412</v>
      </c>
      <c r="G50" s="159"/>
      <c r="H50" s="159"/>
      <c r="I50" s="159"/>
      <c r="J50" s="159"/>
      <c r="K50" s="159"/>
      <c r="L50" s="159"/>
      <c r="M50" s="159"/>
      <c r="N50" s="159"/>
      <c r="O50" s="159"/>
      <c r="P50" s="159"/>
      <c r="Q50" s="159"/>
      <c r="R50" s="159"/>
      <c r="S50" s="159"/>
      <c r="T50" s="159"/>
      <c r="U50" s="159"/>
      <c r="V50" s="159"/>
      <c r="W50" s="159"/>
      <c r="X50" s="159"/>
      <c r="Y50" s="159"/>
      <c r="Z50" s="159"/>
    </row>
    <row r="51" spans="1:26" ht="38.25" x14ac:dyDescent="0.2">
      <c r="A51" s="417" t="s">
        <v>550</v>
      </c>
      <c r="B51" s="171">
        <v>33</v>
      </c>
      <c r="C51" s="171">
        <v>2008</v>
      </c>
      <c r="D51" s="172" t="s">
        <v>221</v>
      </c>
      <c r="E51" s="176" t="s">
        <v>95</v>
      </c>
      <c r="F51" s="419" t="s">
        <v>221</v>
      </c>
      <c r="G51" s="159"/>
      <c r="H51" s="159"/>
      <c r="I51" s="159"/>
      <c r="J51" s="159"/>
      <c r="K51" s="159"/>
      <c r="L51" s="159"/>
      <c r="M51" s="159"/>
      <c r="N51" s="159"/>
      <c r="O51" s="159"/>
      <c r="P51" s="159"/>
      <c r="Q51" s="159"/>
      <c r="R51" s="159"/>
      <c r="S51" s="159"/>
      <c r="T51" s="159"/>
      <c r="U51" s="159"/>
      <c r="V51" s="159"/>
      <c r="W51" s="159"/>
      <c r="X51" s="159"/>
      <c r="Y51" s="159"/>
      <c r="Z51" s="159"/>
    </row>
    <row r="52" spans="1:26" ht="39" thickBot="1" x14ac:dyDescent="0.25">
      <c r="A52" s="420" t="s">
        <v>550</v>
      </c>
      <c r="B52" s="421">
        <v>12</v>
      </c>
      <c r="C52" s="421">
        <v>2007</v>
      </c>
      <c r="D52" s="422" t="s">
        <v>220</v>
      </c>
      <c r="E52" s="522" t="s">
        <v>95</v>
      </c>
      <c r="F52" s="424" t="s">
        <v>1120</v>
      </c>
      <c r="G52" s="159"/>
      <c r="H52" s="159"/>
      <c r="I52" s="159"/>
      <c r="J52" s="159"/>
      <c r="K52" s="159"/>
      <c r="L52" s="159"/>
      <c r="M52" s="159"/>
      <c r="N52" s="159"/>
      <c r="O52" s="159"/>
      <c r="P52" s="159"/>
      <c r="Q52" s="159"/>
      <c r="R52" s="159"/>
      <c r="S52" s="159"/>
      <c r="T52" s="159"/>
      <c r="U52" s="159"/>
      <c r="V52" s="159"/>
      <c r="W52" s="159"/>
      <c r="X52" s="159"/>
      <c r="Y52" s="159"/>
      <c r="Z52" s="159"/>
    </row>
    <row r="53" spans="1:26" ht="51" x14ac:dyDescent="0.2">
      <c r="A53" s="523" t="s">
        <v>840</v>
      </c>
      <c r="B53" s="524" t="s">
        <v>31</v>
      </c>
      <c r="C53" s="524">
        <v>2019</v>
      </c>
      <c r="D53" s="525" t="s">
        <v>816</v>
      </c>
      <c r="E53" s="526" t="s">
        <v>253</v>
      </c>
      <c r="F53" s="527" t="s">
        <v>817</v>
      </c>
      <c r="G53" s="159"/>
      <c r="H53" s="159"/>
      <c r="I53" s="159"/>
      <c r="J53" s="159"/>
      <c r="K53" s="159"/>
      <c r="L53" s="159"/>
      <c r="M53" s="159"/>
      <c r="N53" s="159"/>
      <c r="O53" s="159"/>
      <c r="P53" s="159"/>
      <c r="Q53" s="159"/>
      <c r="R53" s="159"/>
      <c r="S53" s="159"/>
      <c r="T53" s="159"/>
      <c r="U53" s="159"/>
      <c r="V53" s="159"/>
      <c r="W53" s="159"/>
      <c r="X53" s="159"/>
      <c r="Y53" s="159"/>
      <c r="Z53" s="159"/>
    </row>
    <row r="54" spans="1:26" ht="38.25" x14ac:dyDescent="0.2">
      <c r="A54" s="417" t="s">
        <v>841</v>
      </c>
      <c r="B54" s="171" t="s">
        <v>31</v>
      </c>
      <c r="C54" s="171">
        <v>2019</v>
      </c>
      <c r="D54" s="172" t="s">
        <v>819</v>
      </c>
      <c r="E54" s="173" t="s">
        <v>253</v>
      </c>
      <c r="F54" s="419" t="s">
        <v>820</v>
      </c>
      <c r="G54" s="159"/>
      <c r="H54" s="159"/>
      <c r="I54" s="159"/>
      <c r="J54" s="159"/>
      <c r="K54" s="159"/>
      <c r="L54" s="159"/>
      <c r="M54" s="159"/>
      <c r="N54" s="159"/>
      <c r="O54" s="159"/>
      <c r="P54" s="159"/>
      <c r="Q54" s="159"/>
      <c r="R54" s="159"/>
      <c r="S54" s="159"/>
      <c r="T54" s="159"/>
      <c r="U54" s="159"/>
      <c r="V54" s="159"/>
      <c r="W54" s="159"/>
      <c r="X54" s="159"/>
      <c r="Y54" s="159"/>
      <c r="Z54" s="159"/>
    </row>
    <row r="55" spans="1:26" ht="204.75" thickBot="1" x14ac:dyDescent="0.25">
      <c r="A55" s="528" t="s">
        <v>532</v>
      </c>
      <c r="B55" s="421" t="s">
        <v>533</v>
      </c>
      <c r="C55" s="421">
        <v>2018</v>
      </c>
      <c r="D55" s="529" t="s">
        <v>497</v>
      </c>
      <c r="E55" s="530" t="s">
        <v>95</v>
      </c>
      <c r="F55" s="531" t="s">
        <v>498</v>
      </c>
      <c r="G55" s="159"/>
      <c r="H55" s="159"/>
      <c r="I55" s="159"/>
      <c r="J55" s="159"/>
      <c r="K55" s="159"/>
      <c r="L55" s="159"/>
      <c r="M55" s="159"/>
      <c r="N55" s="159"/>
      <c r="O55" s="159"/>
      <c r="P55" s="159"/>
      <c r="Q55" s="159"/>
      <c r="R55" s="159"/>
      <c r="S55" s="159"/>
      <c r="T55" s="159"/>
      <c r="U55" s="159"/>
      <c r="V55" s="159"/>
      <c r="W55" s="159"/>
      <c r="X55" s="159"/>
      <c r="Y55" s="159"/>
      <c r="Z55" s="159"/>
    </row>
    <row r="56" spans="1:26" ht="14.25" customHeight="1" x14ac:dyDescent="0.2">
      <c r="A56" s="161"/>
      <c r="B56" s="160"/>
      <c r="C56" s="159"/>
      <c r="D56" s="168"/>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4.25" customHeight="1" x14ac:dyDescent="0.2">
      <c r="A57" s="161"/>
      <c r="B57" s="160"/>
      <c r="C57" s="159"/>
      <c r="D57" s="168"/>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4.25" customHeight="1" x14ac:dyDescent="0.2">
      <c r="A58" s="161"/>
      <c r="B58" s="160"/>
      <c r="C58" s="159"/>
      <c r="D58" s="168"/>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4.25" customHeight="1" x14ac:dyDescent="0.2">
      <c r="A59" s="161"/>
      <c r="B59" s="160"/>
      <c r="C59" s="159"/>
      <c r="D59" s="168"/>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4.25" customHeight="1" x14ac:dyDescent="0.2">
      <c r="A60" s="161"/>
      <c r="B60" s="160"/>
      <c r="C60" s="159"/>
      <c r="D60" s="168"/>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4.25" customHeight="1" x14ac:dyDescent="0.2">
      <c r="A61" s="161"/>
      <c r="B61" s="160"/>
      <c r="C61" s="159"/>
      <c r="D61" s="168"/>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4.25" customHeight="1" x14ac:dyDescent="0.2">
      <c r="A62" s="161"/>
      <c r="B62" s="160"/>
      <c r="C62" s="159"/>
      <c r="D62" s="168"/>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4.25" customHeight="1" x14ac:dyDescent="0.2">
      <c r="A63" s="161"/>
      <c r="B63" s="160"/>
      <c r="C63" s="159"/>
      <c r="D63" s="168"/>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4.25" customHeight="1" x14ac:dyDescent="0.2">
      <c r="A64" s="161"/>
      <c r="B64" s="160"/>
      <c r="C64" s="159"/>
      <c r="D64" s="168"/>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4.25" customHeight="1" x14ac:dyDescent="0.2">
      <c r="A65" s="161"/>
      <c r="B65" s="160"/>
      <c r="C65" s="159"/>
      <c r="D65" s="168"/>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4.25" customHeight="1" x14ac:dyDescent="0.2">
      <c r="A66" s="161"/>
      <c r="B66" s="160"/>
      <c r="C66" s="159"/>
      <c r="D66" s="168"/>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4.25" customHeight="1" x14ac:dyDescent="0.2">
      <c r="A67" s="161"/>
      <c r="B67" s="160"/>
      <c r="C67" s="159"/>
      <c r="D67" s="168"/>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4.25" customHeight="1" x14ac:dyDescent="0.2">
      <c r="A68" s="161"/>
      <c r="B68" s="160"/>
      <c r="C68" s="159"/>
      <c r="D68" s="168"/>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4.25" customHeight="1" x14ac:dyDescent="0.2">
      <c r="A69" s="161"/>
      <c r="B69" s="160"/>
      <c r="C69" s="159"/>
      <c r="D69" s="168"/>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4.25" customHeight="1" x14ac:dyDescent="0.2">
      <c r="A70" s="161"/>
      <c r="B70" s="160"/>
      <c r="C70" s="159"/>
      <c r="D70" s="168"/>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4.25" customHeight="1" x14ac:dyDescent="0.2">
      <c r="A71" s="161"/>
      <c r="B71" s="160"/>
      <c r="C71" s="159"/>
      <c r="D71" s="168"/>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4.25" customHeight="1" x14ac:dyDescent="0.2">
      <c r="A72" s="161"/>
      <c r="B72" s="160"/>
      <c r="C72" s="159"/>
      <c r="D72" s="168"/>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4.25" customHeight="1" x14ac:dyDescent="0.2">
      <c r="A73" s="161"/>
      <c r="B73" s="160"/>
      <c r="C73" s="159"/>
      <c r="D73" s="168"/>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4.25" customHeight="1" x14ac:dyDescent="0.2">
      <c r="A74" s="161"/>
      <c r="B74" s="160"/>
      <c r="C74" s="159"/>
      <c r="D74" s="168"/>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4.25" customHeight="1" x14ac:dyDescent="0.2">
      <c r="A75" s="161"/>
      <c r="B75" s="160"/>
      <c r="C75" s="159"/>
      <c r="D75" s="168"/>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4.25" customHeight="1" x14ac:dyDescent="0.2">
      <c r="A76" s="161"/>
      <c r="B76" s="160"/>
      <c r="C76" s="159"/>
      <c r="D76" s="168"/>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4.25" customHeight="1" x14ac:dyDescent="0.2">
      <c r="A77" s="161"/>
      <c r="B77" s="160"/>
      <c r="C77" s="159"/>
      <c r="D77" s="168"/>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4.25" customHeight="1" x14ac:dyDescent="0.2">
      <c r="A78" s="161"/>
      <c r="B78" s="160"/>
      <c r="C78" s="159"/>
      <c r="D78" s="168"/>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4.25" customHeight="1" x14ac:dyDescent="0.2">
      <c r="A79" s="161"/>
      <c r="B79" s="160"/>
      <c r="C79" s="159"/>
      <c r="D79" s="168"/>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4.25" customHeight="1" x14ac:dyDescent="0.2">
      <c r="A80" s="161"/>
      <c r="B80" s="160"/>
      <c r="C80" s="159"/>
      <c r="D80" s="168"/>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4.25" customHeight="1" x14ac:dyDescent="0.2">
      <c r="A81" s="161"/>
      <c r="B81" s="160"/>
      <c r="C81" s="159"/>
      <c r="D81" s="168"/>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4.25" customHeight="1" x14ac:dyDescent="0.2">
      <c r="A82" s="161"/>
      <c r="B82" s="160"/>
      <c r="C82" s="159"/>
      <c r="D82" s="168"/>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4.25" customHeight="1" x14ac:dyDescent="0.2">
      <c r="A83" s="161"/>
      <c r="B83" s="160"/>
      <c r="C83" s="159"/>
      <c r="D83" s="168"/>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4.25" customHeight="1" x14ac:dyDescent="0.2">
      <c r="A84" s="161"/>
      <c r="B84" s="160"/>
      <c r="C84" s="159"/>
      <c r="D84" s="168"/>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4.25" customHeight="1" x14ac:dyDescent="0.2">
      <c r="A85" s="161"/>
      <c r="B85" s="160"/>
      <c r="C85" s="159"/>
      <c r="D85" s="168"/>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4.25" customHeight="1" x14ac:dyDescent="0.2">
      <c r="A86" s="161"/>
      <c r="B86" s="160"/>
      <c r="C86" s="159"/>
      <c r="D86" s="168"/>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4.25" customHeight="1" x14ac:dyDescent="0.2">
      <c r="A87" s="161"/>
      <c r="B87" s="160"/>
      <c r="C87" s="159"/>
      <c r="D87" s="168"/>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4.25" customHeight="1" x14ac:dyDescent="0.2">
      <c r="A88" s="161"/>
      <c r="B88" s="160"/>
      <c r="C88" s="159"/>
      <c r="D88" s="168"/>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4.25" customHeight="1" x14ac:dyDescent="0.2">
      <c r="A89" s="161"/>
      <c r="B89" s="160"/>
      <c r="C89" s="159"/>
      <c r="D89" s="168"/>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4.25" customHeight="1" x14ac:dyDescent="0.2">
      <c r="A90" s="161"/>
      <c r="B90" s="160"/>
      <c r="C90" s="159"/>
      <c r="D90" s="168"/>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4.25" customHeight="1" x14ac:dyDescent="0.2">
      <c r="A91" s="161"/>
      <c r="B91" s="160"/>
      <c r="C91" s="159"/>
      <c r="D91" s="168"/>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4.25" customHeight="1" x14ac:dyDescent="0.2">
      <c r="A92" s="161"/>
      <c r="B92" s="160"/>
      <c r="C92" s="159"/>
      <c r="D92" s="168"/>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4.25" customHeight="1" x14ac:dyDescent="0.2">
      <c r="A93" s="161"/>
      <c r="B93" s="160"/>
      <c r="C93" s="159"/>
      <c r="D93" s="168"/>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4.25" customHeight="1" x14ac:dyDescent="0.2">
      <c r="A94" s="161"/>
      <c r="B94" s="160"/>
      <c r="C94" s="159"/>
      <c r="D94" s="168"/>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4.25" customHeight="1" x14ac:dyDescent="0.2">
      <c r="A95" s="161"/>
      <c r="B95" s="160"/>
      <c r="C95" s="159"/>
      <c r="D95" s="168"/>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4.25" customHeight="1" x14ac:dyDescent="0.2">
      <c r="A96" s="161"/>
      <c r="B96" s="160"/>
      <c r="C96" s="159"/>
      <c r="D96" s="168"/>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4.25" customHeight="1" x14ac:dyDescent="0.2">
      <c r="A97" s="161"/>
      <c r="B97" s="160"/>
      <c r="C97" s="159"/>
      <c r="D97" s="168"/>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4.25" customHeight="1" x14ac:dyDescent="0.2">
      <c r="A98" s="161"/>
      <c r="B98" s="160"/>
      <c r="C98" s="159"/>
      <c r="D98" s="168"/>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4.25" customHeight="1" x14ac:dyDescent="0.2">
      <c r="A99" s="161"/>
      <c r="B99" s="160"/>
      <c r="C99" s="159"/>
      <c r="D99" s="168"/>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4.25" customHeight="1" x14ac:dyDescent="0.2">
      <c r="A100" s="161"/>
      <c r="B100" s="160"/>
      <c r="C100" s="159"/>
      <c r="D100" s="168"/>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4.25" customHeight="1" x14ac:dyDescent="0.2">
      <c r="A101" s="161"/>
      <c r="B101" s="160"/>
      <c r="C101" s="159"/>
      <c r="D101" s="168"/>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4.25" customHeight="1" x14ac:dyDescent="0.2">
      <c r="A102" s="161"/>
      <c r="B102" s="160"/>
      <c r="C102" s="159"/>
      <c r="D102" s="168"/>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4.25" customHeight="1" x14ac:dyDescent="0.2">
      <c r="A103" s="161"/>
      <c r="B103" s="160"/>
      <c r="C103" s="159"/>
      <c r="D103" s="168"/>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4.25" customHeight="1" x14ac:dyDescent="0.2">
      <c r="A104" s="161"/>
      <c r="B104" s="160"/>
      <c r="C104" s="159"/>
      <c r="D104" s="168"/>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4.25" customHeight="1" x14ac:dyDescent="0.2">
      <c r="A105" s="161"/>
      <c r="B105" s="160"/>
      <c r="C105" s="159"/>
      <c r="D105" s="168"/>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4.25" customHeight="1" x14ac:dyDescent="0.2">
      <c r="A106" s="161"/>
      <c r="B106" s="160"/>
      <c r="C106" s="159"/>
      <c r="D106" s="168"/>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4.25" customHeight="1" x14ac:dyDescent="0.2">
      <c r="A107" s="161"/>
      <c r="B107" s="160"/>
      <c r="C107" s="159"/>
      <c r="D107" s="168"/>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4.25" customHeight="1" x14ac:dyDescent="0.2">
      <c r="A108" s="161"/>
      <c r="B108" s="160"/>
      <c r="C108" s="159"/>
      <c r="D108" s="168"/>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4.25" customHeight="1" x14ac:dyDescent="0.2">
      <c r="A109" s="161"/>
      <c r="B109" s="160"/>
      <c r="C109" s="159"/>
      <c r="D109" s="168"/>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4.25" customHeight="1" x14ac:dyDescent="0.2">
      <c r="A110" s="161"/>
      <c r="B110" s="160"/>
      <c r="C110" s="159"/>
      <c r="D110" s="168"/>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4.25" customHeight="1" x14ac:dyDescent="0.2">
      <c r="A111" s="161"/>
      <c r="B111" s="160"/>
      <c r="C111" s="159"/>
      <c r="D111" s="168"/>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4.25" customHeight="1" x14ac:dyDescent="0.2">
      <c r="A112" s="161"/>
      <c r="B112" s="160"/>
      <c r="C112" s="159"/>
      <c r="D112" s="168"/>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4.25" customHeight="1" x14ac:dyDescent="0.2">
      <c r="A113" s="161"/>
      <c r="B113" s="160"/>
      <c r="C113" s="159"/>
      <c r="D113" s="16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4.25" customHeight="1" x14ac:dyDescent="0.2">
      <c r="A114" s="161"/>
      <c r="B114" s="160"/>
      <c r="C114" s="159"/>
      <c r="D114" s="168"/>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4.25" customHeight="1" x14ac:dyDescent="0.2">
      <c r="A115" s="161"/>
      <c r="B115" s="160"/>
      <c r="C115" s="159"/>
      <c r="D115" s="168"/>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4.25" customHeight="1" x14ac:dyDescent="0.2">
      <c r="A116" s="161"/>
      <c r="B116" s="160"/>
      <c r="C116" s="159"/>
      <c r="D116" s="168"/>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4.25" customHeight="1" x14ac:dyDescent="0.2">
      <c r="A117" s="161"/>
      <c r="B117" s="160"/>
      <c r="C117" s="159"/>
      <c r="D117" s="168"/>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4.25" customHeight="1" x14ac:dyDescent="0.2">
      <c r="A118" s="161"/>
      <c r="B118" s="160"/>
      <c r="C118" s="159"/>
      <c r="D118" s="168"/>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4.25" customHeight="1" x14ac:dyDescent="0.2">
      <c r="A119" s="161"/>
      <c r="B119" s="160"/>
      <c r="C119" s="159"/>
      <c r="D119" s="168"/>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4.25" customHeight="1" x14ac:dyDescent="0.2">
      <c r="A120" s="161"/>
      <c r="B120" s="160"/>
      <c r="C120" s="159"/>
      <c r="D120" s="168"/>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4.25" customHeight="1" x14ac:dyDescent="0.2">
      <c r="A121" s="161"/>
      <c r="B121" s="160"/>
      <c r="C121" s="159"/>
      <c r="D121" s="168"/>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4.25" customHeight="1" x14ac:dyDescent="0.2">
      <c r="A122" s="161"/>
      <c r="B122" s="160"/>
      <c r="C122" s="159"/>
      <c r="D122" s="168"/>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4.25" customHeight="1" x14ac:dyDescent="0.2">
      <c r="A123" s="161"/>
      <c r="B123" s="160"/>
      <c r="C123" s="159"/>
      <c r="D123" s="168"/>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4.25" customHeight="1" x14ac:dyDescent="0.2">
      <c r="A124" s="161"/>
      <c r="B124" s="160"/>
      <c r="C124" s="159"/>
      <c r="D124" s="168"/>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4.25" customHeight="1" x14ac:dyDescent="0.2">
      <c r="A125" s="161"/>
      <c r="B125" s="160"/>
      <c r="C125" s="159"/>
      <c r="D125" s="168"/>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4.25" customHeight="1" x14ac:dyDescent="0.2">
      <c r="A126" s="161"/>
      <c r="B126" s="160"/>
      <c r="C126" s="159"/>
      <c r="D126" s="168"/>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4.25" customHeight="1" x14ac:dyDescent="0.2">
      <c r="A127" s="161"/>
      <c r="B127" s="160"/>
      <c r="C127" s="159"/>
      <c r="D127" s="168"/>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4.25" customHeight="1" x14ac:dyDescent="0.2">
      <c r="A128" s="161"/>
      <c r="B128" s="160"/>
      <c r="C128" s="159"/>
      <c r="D128" s="168"/>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4.25" customHeight="1" x14ac:dyDescent="0.2">
      <c r="A129" s="161"/>
      <c r="B129" s="160"/>
      <c r="C129" s="159"/>
      <c r="D129" s="168"/>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4.25" customHeight="1" x14ac:dyDescent="0.2">
      <c r="A130" s="161"/>
      <c r="B130" s="160"/>
      <c r="C130" s="159"/>
      <c r="D130" s="168"/>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4.25" customHeight="1" x14ac:dyDescent="0.2">
      <c r="A131" s="161"/>
      <c r="B131" s="160"/>
      <c r="C131" s="159"/>
      <c r="D131" s="168"/>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4.25" customHeight="1" x14ac:dyDescent="0.2">
      <c r="A132" s="161"/>
      <c r="B132" s="160"/>
      <c r="C132" s="159"/>
      <c r="D132" s="168"/>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4.25" customHeight="1" x14ac:dyDescent="0.2">
      <c r="A133" s="161"/>
      <c r="B133" s="160"/>
      <c r="C133" s="159"/>
      <c r="D133" s="168"/>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4.25" customHeight="1" x14ac:dyDescent="0.2">
      <c r="A134" s="161"/>
      <c r="B134" s="160"/>
      <c r="C134" s="159"/>
      <c r="D134" s="168"/>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4.25" customHeight="1" x14ac:dyDescent="0.2">
      <c r="A135" s="161"/>
      <c r="B135" s="160"/>
      <c r="C135" s="159"/>
      <c r="D135" s="168"/>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4.25" customHeight="1" x14ac:dyDescent="0.2">
      <c r="A136" s="161"/>
      <c r="B136" s="160"/>
      <c r="C136" s="159"/>
      <c r="D136" s="168"/>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4.25" customHeight="1" x14ac:dyDescent="0.2">
      <c r="A137" s="161"/>
      <c r="B137" s="160"/>
      <c r="C137" s="159"/>
      <c r="D137" s="168"/>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4.25" customHeight="1" x14ac:dyDescent="0.2">
      <c r="A138" s="161"/>
      <c r="B138" s="160"/>
      <c r="C138" s="159"/>
      <c r="D138" s="168"/>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4.25" customHeight="1" x14ac:dyDescent="0.2">
      <c r="A139" s="161"/>
      <c r="B139" s="160"/>
      <c r="C139" s="159"/>
      <c r="D139" s="168"/>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4.25" customHeight="1" x14ac:dyDescent="0.2">
      <c r="A140" s="161"/>
      <c r="B140" s="160"/>
      <c r="C140" s="159"/>
      <c r="D140" s="168"/>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4.25" customHeight="1" x14ac:dyDescent="0.2">
      <c r="A141" s="161"/>
      <c r="B141" s="160"/>
      <c r="C141" s="159"/>
      <c r="D141" s="168"/>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4.25" customHeight="1" x14ac:dyDescent="0.2">
      <c r="A142" s="161"/>
      <c r="B142" s="160"/>
      <c r="C142" s="159"/>
      <c r="D142" s="168"/>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4.25" customHeight="1" x14ac:dyDescent="0.2">
      <c r="A143" s="161"/>
      <c r="B143" s="160"/>
      <c r="C143" s="159"/>
      <c r="D143" s="168"/>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4.25" customHeight="1" x14ac:dyDescent="0.2">
      <c r="A144" s="161"/>
      <c r="B144" s="160"/>
      <c r="C144" s="159"/>
      <c r="D144" s="168"/>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4.25" customHeight="1" x14ac:dyDescent="0.2">
      <c r="A145" s="161"/>
      <c r="B145" s="160"/>
      <c r="C145" s="159"/>
      <c r="D145" s="168"/>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4.25" customHeight="1" x14ac:dyDescent="0.2">
      <c r="A146" s="161"/>
      <c r="B146" s="160"/>
      <c r="C146" s="159"/>
      <c r="D146" s="168"/>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4.25" customHeight="1" x14ac:dyDescent="0.2">
      <c r="A147" s="161"/>
      <c r="B147" s="160"/>
      <c r="C147" s="159"/>
      <c r="D147" s="168"/>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4.25" customHeight="1" x14ac:dyDescent="0.2">
      <c r="A148" s="161"/>
      <c r="B148" s="160"/>
      <c r="C148" s="159"/>
      <c r="D148" s="168"/>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4.25" customHeight="1" x14ac:dyDescent="0.2">
      <c r="A149" s="161"/>
      <c r="B149" s="160"/>
      <c r="C149" s="159"/>
      <c r="D149" s="168"/>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4.25" customHeight="1" x14ac:dyDescent="0.2">
      <c r="A150" s="161"/>
      <c r="B150" s="160"/>
      <c r="C150" s="159"/>
      <c r="D150" s="168"/>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4.25" customHeight="1" x14ac:dyDescent="0.2">
      <c r="A151" s="161"/>
      <c r="B151" s="160"/>
      <c r="C151" s="159"/>
      <c r="D151" s="168"/>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4.25" customHeight="1" x14ac:dyDescent="0.2">
      <c r="A152" s="161"/>
      <c r="B152" s="160"/>
      <c r="C152" s="159"/>
      <c r="D152" s="168"/>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4.25" customHeight="1" x14ac:dyDescent="0.2">
      <c r="A153" s="161"/>
      <c r="B153" s="160"/>
      <c r="C153" s="159"/>
      <c r="D153" s="168"/>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4.25" customHeight="1" x14ac:dyDescent="0.2">
      <c r="A154" s="161"/>
      <c r="B154" s="160"/>
      <c r="C154" s="159"/>
      <c r="D154" s="168"/>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4.25" customHeight="1" x14ac:dyDescent="0.2">
      <c r="A155" s="161"/>
      <c r="B155" s="160"/>
      <c r="C155" s="159"/>
      <c r="D155" s="168"/>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4.25" customHeight="1" x14ac:dyDescent="0.2">
      <c r="A156" s="161"/>
      <c r="B156" s="160"/>
      <c r="C156" s="159"/>
      <c r="D156" s="168"/>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4.25" customHeight="1" x14ac:dyDescent="0.2">
      <c r="A157" s="161"/>
      <c r="B157" s="160"/>
      <c r="C157" s="159"/>
      <c r="D157" s="168"/>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4.25" customHeight="1" x14ac:dyDescent="0.2">
      <c r="A158" s="161"/>
      <c r="B158" s="160"/>
      <c r="C158" s="159"/>
      <c r="D158" s="168"/>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4.25" customHeight="1" x14ac:dyDescent="0.2">
      <c r="A159" s="161"/>
      <c r="B159" s="160"/>
      <c r="C159" s="159"/>
      <c r="D159" s="168"/>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4.25" customHeight="1" x14ac:dyDescent="0.2">
      <c r="A160" s="161"/>
      <c r="B160" s="160"/>
      <c r="C160" s="159"/>
      <c r="D160" s="168"/>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4.25" customHeight="1" x14ac:dyDescent="0.2">
      <c r="A161" s="161"/>
      <c r="B161" s="160"/>
      <c r="C161" s="159"/>
      <c r="D161" s="168"/>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4.25" customHeight="1" x14ac:dyDescent="0.2">
      <c r="A162" s="161"/>
      <c r="B162" s="160"/>
      <c r="C162" s="159"/>
      <c r="D162" s="168"/>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4.25" customHeight="1" x14ac:dyDescent="0.2">
      <c r="A163" s="161"/>
      <c r="B163" s="160"/>
      <c r="C163" s="159"/>
      <c r="D163" s="168"/>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4.25" customHeight="1" x14ac:dyDescent="0.2">
      <c r="A164" s="161"/>
      <c r="B164" s="160"/>
      <c r="C164" s="159"/>
      <c r="D164" s="168"/>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4.25" customHeight="1" x14ac:dyDescent="0.2">
      <c r="A165" s="161"/>
      <c r="B165" s="160"/>
      <c r="C165" s="159"/>
      <c r="D165" s="168"/>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4.25" customHeight="1" x14ac:dyDescent="0.2">
      <c r="A166" s="161"/>
      <c r="B166" s="160"/>
      <c r="C166" s="159"/>
      <c r="D166" s="168"/>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4.25" customHeight="1" x14ac:dyDescent="0.2">
      <c r="A167" s="161"/>
      <c r="B167" s="160"/>
      <c r="C167" s="159"/>
      <c r="D167" s="168"/>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4.25" customHeight="1" x14ac:dyDescent="0.2">
      <c r="A168" s="161"/>
      <c r="B168" s="160"/>
      <c r="C168" s="159"/>
      <c r="D168" s="168"/>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4.25" customHeight="1" x14ac:dyDescent="0.2">
      <c r="A169" s="161"/>
      <c r="B169" s="160"/>
      <c r="C169" s="159"/>
      <c r="D169" s="168"/>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4.25" customHeight="1" x14ac:dyDescent="0.2">
      <c r="A170" s="161"/>
      <c r="B170" s="160"/>
      <c r="C170" s="159"/>
      <c r="D170" s="168"/>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4.25" customHeight="1" x14ac:dyDescent="0.2">
      <c r="A171" s="161"/>
      <c r="B171" s="160"/>
      <c r="C171" s="159"/>
      <c r="D171" s="168"/>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4.25" customHeight="1" x14ac:dyDescent="0.2">
      <c r="A172" s="161"/>
      <c r="B172" s="160"/>
      <c r="C172" s="159"/>
      <c r="D172" s="168"/>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4.25" customHeight="1" x14ac:dyDescent="0.2">
      <c r="A173" s="161"/>
      <c r="B173" s="160"/>
      <c r="C173" s="159"/>
      <c r="D173" s="168"/>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4.25" customHeight="1" x14ac:dyDescent="0.2">
      <c r="A174" s="161"/>
      <c r="B174" s="160"/>
      <c r="C174" s="159"/>
      <c r="D174" s="168"/>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4.25" customHeight="1" x14ac:dyDescent="0.2">
      <c r="A175" s="161"/>
      <c r="B175" s="160"/>
      <c r="C175" s="159"/>
      <c r="D175" s="168"/>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4.25" customHeight="1" x14ac:dyDescent="0.2">
      <c r="A176" s="161"/>
      <c r="B176" s="160"/>
      <c r="C176" s="159"/>
      <c r="D176" s="168"/>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4.25" customHeight="1" x14ac:dyDescent="0.2">
      <c r="A177" s="161"/>
      <c r="B177" s="160"/>
      <c r="C177" s="159"/>
      <c r="D177" s="168"/>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4.25" customHeight="1" x14ac:dyDescent="0.2">
      <c r="A178" s="161"/>
      <c r="B178" s="160"/>
      <c r="C178" s="159"/>
      <c r="D178" s="168"/>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4.25" customHeight="1" x14ac:dyDescent="0.2">
      <c r="A179" s="161"/>
      <c r="B179" s="160"/>
      <c r="C179" s="159"/>
      <c r="D179" s="168"/>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4.25" customHeight="1" x14ac:dyDescent="0.2">
      <c r="A180" s="161"/>
      <c r="B180" s="160"/>
      <c r="C180" s="159"/>
      <c r="D180" s="168"/>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4.25" customHeight="1" x14ac:dyDescent="0.2">
      <c r="A181" s="161"/>
      <c r="B181" s="160"/>
      <c r="C181" s="159"/>
      <c r="D181" s="168"/>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4.25" customHeight="1" x14ac:dyDescent="0.2">
      <c r="A182" s="161"/>
      <c r="B182" s="160"/>
      <c r="C182" s="159"/>
      <c r="D182" s="168"/>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4.25" customHeight="1" x14ac:dyDescent="0.2">
      <c r="A183" s="161"/>
      <c r="B183" s="160"/>
      <c r="C183" s="159"/>
      <c r="D183" s="168"/>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4.25" customHeight="1" x14ac:dyDescent="0.2">
      <c r="A184" s="161"/>
      <c r="B184" s="160"/>
      <c r="C184" s="159"/>
      <c r="D184" s="168"/>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4.25" customHeight="1" x14ac:dyDescent="0.2">
      <c r="A185" s="161"/>
      <c r="B185" s="160"/>
      <c r="C185" s="159"/>
      <c r="D185" s="168"/>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4.25" customHeight="1" x14ac:dyDescent="0.2">
      <c r="A186" s="161"/>
      <c r="B186" s="160"/>
      <c r="C186" s="159"/>
      <c r="D186" s="168"/>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4.25" customHeight="1" x14ac:dyDescent="0.2">
      <c r="A187" s="161"/>
      <c r="B187" s="160"/>
      <c r="C187" s="159"/>
      <c r="D187" s="168"/>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4.25" customHeight="1" x14ac:dyDescent="0.2">
      <c r="A188" s="161"/>
      <c r="B188" s="160"/>
      <c r="C188" s="159"/>
      <c r="D188" s="168"/>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4.25" customHeight="1" x14ac:dyDescent="0.2">
      <c r="A189" s="161"/>
      <c r="B189" s="160"/>
      <c r="C189" s="159"/>
      <c r="D189" s="168"/>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4.25" customHeight="1" x14ac:dyDescent="0.2">
      <c r="A190" s="161"/>
      <c r="B190" s="160"/>
      <c r="C190" s="159"/>
      <c r="D190" s="168"/>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4.25" customHeight="1" x14ac:dyDescent="0.2">
      <c r="A191" s="161"/>
      <c r="B191" s="160"/>
      <c r="C191" s="159"/>
      <c r="D191" s="168"/>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4.25" customHeight="1" x14ac:dyDescent="0.2">
      <c r="A192" s="161"/>
      <c r="B192" s="160"/>
      <c r="C192" s="159"/>
      <c r="D192" s="168"/>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4.25" customHeight="1" x14ac:dyDescent="0.2">
      <c r="A193" s="161"/>
      <c r="B193" s="160"/>
      <c r="C193" s="159"/>
      <c r="D193" s="168"/>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4.25" customHeight="1" x14ac:dyDescent="0.2">
      <c r="A194" s="161"/>
      <c r="B194" s="160"/>
      <c r="C194" s="159"/>
      <c r="D194" s="168"/>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4.25" customHeight="1" x14ac:dyDescent="0.2">
      <c r="A195" s="161"/>
      <c r="B195" s="160"/>
      <c r="C195" s="159"/>
      <c r="D195" s="168"/>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4.25" customHeight="1" x14ac:dyDescent="0.2">
      <c r="A196" s="161"/>
      <c r="B196" s="160"/>
      <c r="C196" s="159"/>
      <c r="D196" s="168"/>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4.25" customHeight="1" x14ac:dyDescent="0.2">
      <c r="A197" s="161"/>
      <c r="B197" s="160"/>
      <c r="C197" s="159"/>
      <c r="D197" s="168"/>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4.25" customHeight="1" x14ac:dyDescent="0.2">
      <c r="A198" s="161"/>
      <c r="B198" s="160"/>
      <c r="C198" s="159"/>
      <c r="D198" s="168"/>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4.25" customHeight="1" x14ac:dyDescent="0.2">
      <c r="A199" s="161"/>
      <c r="B199" s="160"/>
      <c r="C199" s="159"/>
      <c r="D199" s="168"/>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4.25" customHeight="1" x14ac:dyDescent="0.2">
      <c r="A200" s="161"/>
      <c r="B200" s="160"/>
      <c r="C200" s="159"/>
      <c r="D200" s="168"/>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4.25" customHeight="1" x14ac:dyDescent="0.2">
      <c r="A201" s="161"/>
      <c r="B201" s="160"/>
      <c r="C201" s="159"/>
      <c r="D201" s="168"/>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4.25" customHeight="1" x14ac:dyDescent="0.2">
      <c r="A202" s="161"/>
      <c r="B202" s="160"/>
      <c r="C202" s="159"/>
      <c r="D202" s="168"/>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4.25" customHeight="1" x14ac:dyDescent="0.2">
      <c r="A203" s="161"/>
      <c r="B203" s="160"/>
      <c r="C203" s="159"/>
      <c r="D203" s="168"/>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4.25" customHeight="1" x14ac:dyDescent="0.2">
      <c r="A204" s="161"/>
      <c r="B204" s="160"/>
      <c r="C204" s="159"/>
      <c r="D204" s="168"/>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4.25" customHeight="1" x14ac:dyDescent="0.2">
      <c r="A205" s="161"/>
      <c r="B205" s="160"/>
      <c r="C205" s="159"/>
      <c r="D205" s="168"/>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4.25" customHeight="1" x14ac:dyDescent="0.2">
      <c r="A206" s="161"/>
      <c r="B206" s="160"/>
      <c r="C206" s="159"/>
      <c r="D206" s="168"/>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4.25" customHeight="1" x14ac:dyDescent="0.2">
      <c r="A207" s="161"/>
      <c r="B207" s="160"/>
      <c r="C207" s="159"/>
      <c r="D207" s="168"/>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4.25" customHeight="1" x14ac:dyDescent="0.2">
      <c r="A208" s="161"/>
      <c r="B208" s="160"/>
      <c r="C208" s="159"/>
      <c r="D208" s="168"/>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4.25" customHeight="1" x14ac:dyDescent="0.2">
      <c r="A209" s="161"/>
      <c r="B209" s="160"/>
      <c r="C209" s="159"/>
      <c r="D209" s="168"/>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4.25" customHeight="1" x14ac:dyDescent="0.2">
      <c r="A210" s="161"/>
      <c r="B210" s="160"/>
      <c r="C210" s="159"/>
      <c r="D210" s="168"/>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4.25" customHeight="1" x14ac:dyDescent="0.2">
      <c r="A211" s="161"/>
      <c r="B211" s="160"/>
      <c r="C211" s="159"/>
      <c r="D211" s="168"/>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4.25" customHeight="1" x14ac:dyDescent="0.2">
      <c r="A212" s="161"/>
      <c r="B212" s="160"/>
      <c r="C212" s="159"/>
      <c r="D212" s="168"/>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4.25" customHeight="1" x14ac:dyDescent="0.2">
      <c r="A213" s="161"/>
      <c r="B213" s="160"/>
      <c r="C213" s="159"/>
      <c r="D213" s="168"/>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4.25" customHeight="1" x14ac:dyDescent="0.2">
      <c r="A214" s="161"/>
      <c r="B214" s="160"/>
      <c r="C214" s="159"/>
      <c r="D214" s="168"/>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4.25" customHeight="1" x14ac:dyDescent="0.2">
      <c r="A215" s="161"/>
      <c r="B215" s="160"/>
      <c r="C215" s="159"/>
      <c r="D215" s="168"/>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4.25" customHeight="1" x14ac:dyDescent="0.2">
      <c r="A216" s="161"/>
      <c r="B216" s="160"/>
      <c r="C216" s="159"/>
      <c r="D216" s="168"/>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4.25" customHeight="1" x14ac:dyDescent="0.2">
      <c r="A217" s="161"/>
      <c r="B217" s="160"/>
      <c r="C217" s="159"/>
      <c r="D217" s="168"/>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4.25" customHeight="1" x14ac:dyDescent="0.2">
      <c r="A218" s="161"/>
      <c r="B218" s="160"/>
      <c r="C218" s="159"/>
      <c r="D218" s="168"/>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4.25" customHeight="1" x14ac:dyDescent="0.2">
      <c r="A219" s="161"/>
      <c r="B219" s="160"/>
      <c r="C219" s="159"/>
      <c r="D219" s="168"/>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4.25" customHeight="1" x14ac:dyDescent="0.2">
      <c r="A220" s="161"/>
      <c r="B220" s="160"/>
      <c r="C220" s="159"/>
      <c r="D220" s="168"/>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4.25" customHeight="1" x14ac:dyDescent="0.2">
      <c r="A221" s="161"/>
      <c r="B221" s="160"/>
      <c r="C221" s="159"/>
      <c r="D221" s="168"/>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4.25" customHeight="1" x14ac:dyDescent="0.2">
      <c r="A222" s="161"/>
      <c r="B222" s="160"/>
      <c r="C222" s="159"/>
      <c r="D222" s="168"/>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4.25" customHeight="1" x14ac:dyDescent="0.2">
      <c r="A223" s="161"/>
      <c r="B223" s="160"/>
      <c r="C223" s="159"/>
      <c r="D223" s="168"/>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4.25" customHeight="1" x14ac:dyDescent="0.2">
      <c r="A224" s="161"/>
      <c r="B224" s="160"/>
      <c r="C224" s="159"/>
      <c r="D224" s="168"/>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4.25" customHeight="1" x14ac:dyDescent="0.2">
      <c r="A225" s="161"/>
      <c r="B225" s="160"/>
      <c r="C225" s="159"/>
      <c r="D225" s="168"/>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4.25" customHeight="1" x14ac:dyDescent="0.2">
      <c r="A226" s="161"/>
      <c r="B226" s="160"/>
      <c r="C226" s="159"/>
      <c r="D226" s="168"/>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4.25" customHeight="1" x14ac:dyDescent="0.2">
      <c r="A227" s="161"/>
      <c r="B227" s="160"/>
      <c r="C227" s="159"/>
      <c r="D227" s="168"/>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4.25" customHeight="1" x14ac:dyDescent="0.2">
      <c r="A228" s="161"/>
      <c r="B228" s="160"/>
      <c r="C228" s="159"/>
      <c r="D228" s="168"/>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4.25" customHeight="1" x14ac:dyDescent="0.2">
      <c r="A229" s="161"/>
      <c r="B229" s="160"/>
      <c r="C229" s="159"/>
      <c r="D229" s="168"/>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4.25" customHeight="1" x14ac:dyDescent="0.2">
      <c r="A230" s="161"/>
      <c r="B230" s="160"/>
      <c r="C230" s="159"/>
      <c r="D230" s="168"/>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4.25" customHeight="1" x14ac:dyDescent="0.2">
      <c r="A231" s="161"/>
      <c r="B231" s="160"/>
      <c r="C231" s="159"/>
      <c r="D231" s="168"/>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4.25" customHeight="1" x14ac:dyDescent="0.2">
      <c r="A232" s="161"/>
      <c r="B232" s="160"/>
      <c r="C232" s="159"/>
      <c r="D232" s="168"/>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4.25" customHeight="1" x14ac:dyDescent="0.2">
      <c r="A233" s="161"/>
      <c r="B233" s="160"/>
      <c r="C233" s="159"/>
      <c r="D233" s="168"/>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4.25" customHeight="1" x14ac:dyDescent="0.2">
      <c r="A234" s="161"/>
      <c r="B234" s="160"/>
      <c r="C234" s="159"/>
      <c r="D234" s="168"/>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4.25" customHeight="1" x14ac:dyDescent="0.2">
      <c r="A235" s="161"/>
      <c r="B235" s="160"/>
      <c r="C235" s="159"/>
      <c r="D235" s="168"/>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4.25" customHeight="1" x14ac:dyDescent="0.2">
      <c r="A236" s="161"/>
      <c r="B236" s="160"/>
      <c r="C236" s="159"/>
      <c r="D236" s="168"/>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4.25" customHeight="1" x14ac:dyDescent="0.2">
      <c r="A237" s="161"/>
      <c r="B237" s="160"/>
      <c r="C237" s="159"/>
      <c r="D237" s="168"/>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4.25" customHeight="1" x14ac:dyDescent="0.2">
      <c r="A238" s="161"/>
      <c r="B238" s="160"/>
      <c r="C238" s="159"/>
      <c r="D238" s="168"/>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4.25" customHeight="1" x14ac:dyDescent="0.2">
      <c r="A239" s="161"/>
      <c r="B239" s="160"/>
      <c r="C239" s="159"/>
      <c r="D239" s="168"/>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4.25" customHeight="1" x14ac:dyDescent="0.2">
      <c r="A240" s="161"/>
      <c r="B240" s="160"/>
      <c r="C240" s="159"/>
      <c r="D240" s="168"/>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4.25" customHeight="1" x14ac:dyDescent="0.2">
      <c r="A241" s="161"/>
      <c r="B241" s="160"/>
      <c r="C241" s="159"/>
      <c r="D241" s="168"/>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4.25" customHeight="1" x14ac:dyDescent="0.2">
      <c r="A242" s="161"/>
      <c r="B242" s="160"/>
      <c r="C242" s="159"/>
      <c r="D242" s="168"/>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4.25" customHeight="1" x14ac:dyDescent="0.2">
      <c r="A243" s="161"/>
      <c r="B243" s="160"/>
      <c r="C243" s="159"/>
      <c r="D243" s="168"/>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4.25" customHeight="1" x14ac:dyDescent="0.2">
      <c r="A244" s="161"/>
      <c r="B244" s="160"/>
      <c r="C244" s="159"/>
      <c r="D244" s="168"/>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4.25" customHeight="1" x14ac:dyDescent="0.2">
      <c r="A245" s="161"/>
      <c r="B245" s="160"/>
      <c r="C245" s="159"/>
      <c r="D245" s="168"/>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4.25" customHeight="1" x14ac:dyDescent="0.2">
      <c r="A246" s="161"/>
      <c r="B246" s="160"/>
      <c r="C246" s="159"/>
      <c r="D246" s="168"/>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4.25" customHeight="1" x14ac:dyDescent="0.2">
      <c r="A247" s="161"/>
      <c r="B247" s="160"/>
      <c r="C247" s="159"/>
      <c r="D247" s="168"/>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4.25" customHeight="1" x14ac:dyDescent="0.2">
      <c r="A248" s="161"/>
      <c r="B248" s="160"/>
      <c r="C248" s="159"/>
      <c r="D248" s="168"/>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4.25" customHeight="1" x14ac:dyDescent="0.2">
      <c r="A249" s="161"/>
      <c r="B249" s="160"/>
      <c r="C249" s="159"/>
      <c r="D249" s="168"/>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4.25" customHeight="1" x14ac:dyDescent="0.2">
      <c r="A250" s="161"/>
      <c r="B250" s="160"/>
      <c r="C250" s="159"/>
      <c r="D250" s="168"/>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4.25" customHeight="1" x14ac:dyDescent="0.2">
      <c r="A251" s="161"/>
      <c r="B251" s="160"/>
      <c r="C251" s="159"/>
      <c r="D251" s="168"/>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4.25" customHeight="1" x14ac:dyDescent="0.2">
      <c r="A252" s="161"/>
      <c r="B252" s="160"/>
      <c r="C252" s="159"/>
      <c r="D252" s="168"/>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4.25" customHeight="1" x14ac:dyDescent="0.2">
      <c r="A253" s="161"/>
      <c r="B253" s="160"/>
      <c r="C253" s="159"/>
      <c r="D253" s="168"/>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4.25" customHeight="1" x14ac:dyDescent="0.2">
      <c r="A254" s="161"/>
      <c r="B254" s="160"/>
      <c r="C254" s="159"/>
      <c r="D254" s="168"/>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4.25" customHeight="1" x14ac:dyDescent="0.2">
      <c r="A255" s="161"/>
      <c r="B255" s="160"/>
      <c r="C255" s="159"/>
      <c r="D255" s="168"/>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4.25" customHeight="1" x14ac:dyDescent="0.2">
      <c r="A256" s="161"/>
      <c r="B256" s="160"/>
      <c r="C256" s="159"/>
      <c r="D256" s="168"/>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4.25" customHeight="1" x14ac:dyDescent="0.2">
      <c r="A257" s="161"/>
      <c r="B257" s="160"/>
      <c r="C257" s="159"/>
      <c r="D257" s="168"/>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4.25" customHeight="1" x14ac:dyDescent="0.2">
      <c r="A258" s="161"/>
      <c r="B258" s="160"/>
      <c r="C258" s="159"/>
      <c r="D258" s="168"/>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4.25" customHeight="1" x14ac:dyDescent="0.2">
      <c r="A259" s="161"/>
      <c r="B259" s="160"/>
      <c r="C259" s="159"/>
      <c r="D259" s="168"/>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4.25" customHeight="1" x14ac:dyDescent="0.2">
      <c r="A260" s="161"/>
      <c r="B260" s="160"/>
      <c r="C260" s="159"/>
      <c r="D260" s="168"/>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4.25" customHeight="1" x14ac:dyDescent="0.2">
      <c r="A261" s="161"/>
      <c r="B261" s="160"/>
      <c r="C261" s="159"/>
      <c r="D261" s="168"/>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4.25" customHeight="1" x14ac:dyDescent="0.2">
      <c r="A262" s="161"/>
      <c r="B262" s="160"/>
      <c r="C262" s="159"/>
      <c r="D262" s="168"/>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4.25" customHeight="1" x14ac:dyDescent="0.2">
      <c r="A263" s="161"/>
      <c r="B263" s="160"/>
      <c r="C263" s="159"/>
      <c r="D263" s="168"/>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4.25" customHeight="1" x14ac:dyDescent="0.2">
      <c r="A264" s="161"/>
      <c r="B264" s="160"/>
      <c r="C264" s="159"/>
      <c r="D264" s="168"/>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4.25" customHeight="1" x14ac:dyDescent="0.2">
      <c r="A265" s="161"/>
      <c r="B265" s="160"/>
      <c r="C265" s="159"/>
      <c r="D265" s="168"/>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4.25" customHeight="1" x14ac:dyDescent="0.2">
      <c r="A266" s="161"/>
      <c r="B266" s="160"/>
      <c r="C266" s="159"/>
      <c r="D266" s="168"/>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4.25" customHeight="1" x14ac:dyDescent="0.2">
      <c r="A267" s="161"/>
      <c r="B267" s="160"/>
      <c r="C267" s="159"/>
      <c r="D267" s="168"/>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4.25" customHeight="1" x14ac:dyDescent="0.2">
      <c r="A268" s="161"/>
      <c r="B268" s="160"/>
      <c r="C268" s="159"/>
      <c r="D268" s="168"/>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4.25" customHeight="1" x14ac:dyDescent="0.2">
      <c r="A269" s="161"/>
      <c r="B269" s="160"/>
      <c r="C269" s="159"/>
      <c r="D269" s="168"/>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4.25" customHeight="1" x14ac:dyDescent="0.2">
      <c r="A270" s="161"/>
      <c r="B270" s="160"/>
      <c r="C270" s="159"/>
      <c r="D270" s="168"/>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4.25" customHeight="1" x14ac:dyDescent="0.2">
      <c r="A271" s="161"/>
      <c r="B271" s="160"/>
      <c r="C271" s="159"/>
      <c r="D271" s="168"/>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4.25" customHeight="1" x14ac:dyDescent="0.2">
      <c r="A272" s="161"/>
      <c r="B272" s="160"/>
      <c r="C272" s="159"/>
      <c r="D272" s="168"/>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4.25" customHeight="1" x14ac:dyDescent="0.2">
      <c r="A273" s="161"/>
      <c r="B273" s="160"/>
      <c r="C273" s="159"/>
      <c r="D273" s="168"/>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4.25" customHeight="1" x14ac:dyDescent="0.2">
      <c r="A274" s="161"/>
      <c r="B274" s="160"/>
      <c r="C274" s="159"/>
      <c r="D274" s="168"/>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4.25" customHeight="1" x14ac:dyDescent="0.2">
      <c r="A275" s="161"/>
      <c r="B275" s="160"/>
      <c r="C275" s="159"/>
      <c r="D275" s="168"/>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4.25" customHeight="1" x14ac:dyDescent="0.2">
      <c r="A276" s="161"/>
      <c r="B276" s="160"/>
      <c r="C276" s="159"/>
      <c r="D276" s="168"/>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4.25" customHeight="1" x14ac:dyDescent="0.2">
      <c r="A277" s="161"/>
      <c r="B277" s="160"/>
      <c r="C277" s="159"/>
      <c r="D277" s="168"/>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4.25" customHeight="1" x14ac:dyDescent="0.2">
      <c r="A278" s="161"/>
      <c r="B278" s="160"/>
      <c r="C278" s="159"/>
      <c r="D278" s="168"/>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4.25" customHeight="1" x14ac:dyDescent="0.2">
      <c r="A279" s="161"/>
      <c r="B279" s="160"/>
      <c r="C279" s="159"/>
      <c r="D279" s="168"/>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4.25" customHeight="1" x14ac:dyDescent="0.2">
      <c r="A280" s="161"/>
      <c r="B280" s="160"/>
      <c r="C280" s="159"/>
      <c r="D280" s="168"/>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4.25" customHeight="1" x14ac:dyDescent="0.2">
      <c r="A281" s="161"/>
      <c r="B281" s="160"/>
      <c r="C281" s="159"/>
      <c r="D281" s="168"/>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4.25" customHeight="1" x14ac:dyDescent="0.2">
      <c r="A282" s="161"/>
      <c r="B282" s="160"/>
      <c r="C282" s="159"/>
      <c r="D282" s="168"/>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4.25" customHeight="1" x14ac:dyDescent="0.2">
      <c r="A283" s="161"/>
      <c r="B283" s="160"/>
      <c r="C283" s="159"/>
      <c r="D283" s="168"/>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4.25" customHeight="1" x14ac:dyDescent="0.2">
      <c r="A284" s="161"/>
      <c r="B284" s="160"/>
      <c r="C284" s="159"/>
      <c r="D284" s="168"/>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4.25" customHeight="1" x14ac:dyDescent="0.2">
      <c r="A285" s="161"/>
      <c r="B285" s="160"/>
      <c r="C285" s="159"/>
      <c r="D285" s="168"/>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4.25" customHeight="1" x14ac:dyDescent="0.2">
      <c r="A286" s="161"/>
      <c r="B286" s="160"/>
      <c r="C286" s="159"/>
      <c r="D286" s="168"/>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4.25" customHeight="1" x14ac:dyDescent="0.2">
      <c r="A287" s="161"/>
      <c r="B287" s="160"/>
      <c r="C287" s="159"/>
      <c r="D287" s="168"/>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4.25" customHeight="1" x14ac:dyDescent="0.2">
      <c r="A288" s="161"/>
      <c r="B288" s="160"/>
      <c r="C288" s="159"/>
      <c r="D288" s="168"/>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4.25" customHeight="1" x14ac:dyDescent="0.2">
      <c r="A289" s="161"/>
      <c r="B289" s="160"/>
      <c r="C289" s="159"/>
      <c r="D289" s="168"/>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4.25" customHeight="1" x14ac:dyDescent="0.2">
      <c r="A290" s="161"/>
      <c r="B290" s="160"/>
      <c r="C290" s="159"/>
      <c r="D290" s="168"/>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4.25" customHeight="1" x14ac:dyDescent="0.2">
      <c r="A291" s="161"/>
      <c r="B291" s="160"/>
      <c r="C291" s="159"/>
      <c r="D291" s="168"/>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4.25" customHeight="1" x14ac:dyDescent="0.2">
      <c r="A292" s="161"/>
      <c r="B292" s="160"/>
      <c r="C292" s="159"/>
      <c r="D292" s="168"/>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4.25" customHeight="1" x14ac:dyDescent="0.2">
      <c r="A293" s="161"/>
      <c r="B293" s="160"/>
      <c r="C293" s="159"/>
      <c r="D293" s="168"/>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4.25" customHeight="1" x14ac:dyDescent="0.2">
      <c r="A294" s="161"/>
      <c r="B294" s="160"/>
      <c r="C294" s="159"/>
      <c r="D294" s="168"/>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4.25" customHeight="1" x14ac:dyDescent="0.2">
      <c r="A295" s="161"/>
      <c r="B295" s="160"/>
      <c r="C295" s="159"/>
      <c r="D295" s="168"/>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4.25" customHeight="1" x14ac:dyDescent="0.2">
      <c r="A296" s="161"/>
      <c r="B296" s="160"/>
      <c r="C296" s="159"/>
      <c r="D296" s="168"/>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4.25" customHeight="1" x14ac:dyDescent="0.2">
      <c r="A297" s="161"/>
      <c r="B297" s="160"/>
      <c r="C297" s="159"/>
      <c r="D297" s="168"/>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4.25" customHeight="1" x14ac:dyDescent="0.2">
      <c r="A298" s="161"/>
      <c r="B298" s="160"/>
      <c r="C298" s="159"/>
      <c r="D298" s="168"/>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4.25" customHeight="1" x14ac:dyDescent="0.2">
      <c r="A299" s="161"/>
      <c r="B299" s="160"/>
      <c r="C299" s="159"/>
      <c r="D299" s="168"/>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4.25" customHeight="1" x14ac:dyDescent="0.2">
      <c r="A300" s="161"/>
      <c r="B300" s="160"/>
      <c r="C300" s="159"/>
      <c r="D300" s="168"/>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4.25" customHeight="1" x14ac:dyDescent="0.2">
      <c r="A301" s="161"/>
      <c r="B301" s="160"/>
      <c r="C301" s="159"/>
      <c r="D301" s="168"/>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4.25" customHeight="1" x14ac:dyDescent="0.2">
      <c r="A302" s="161"/>
      <c r="B302" s="160"/>
      <c r="C302" s="159"/>
      <c r="D302" s="168"/>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4.25" customHeight="1" x14ac:dyDescent="0.2">
      <c r="A303" s="161"/>
      <c r="B303" s="160"/>
      <c r="C303" s="159"/>
      <c r="D303" s="168"/>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4.25" customHeight="1" x14ac:dyDescent="0.2">
      <c r="A304" s="161"/>
      <c r="B304" s="160"/>
      <c r="C304" s="159"/>
      <c r="D304" s="168"/>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4.25" customHeight="1" x14ac:dyDescent="0.2">
      <c r="A305" s="161"/>
      <c r="B305" s="160"/>
      <c r="C305" s="159"/>
      <c r="D305" s="168"/>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4.25" customHeight="1" x14ac:dyDescent="0.2">
      <c r="A306" s="161"/>
      <c r="B306" s="160"/>
      <c r="C306" s="159"/>
      <c r="D306" s="168"/>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4.25" customHeight="1" x14ac:dyDescent="0.2">
      <c r="A307" s="161"/>
      <c r="B307" s="160"/>
      <c r="C307" s="159"/>
      <c r="D307" s="168"/>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4.25" customHeight="1" x14ac:dyDescent="0.2">
      <c r="A308" s="161"/>
      <c r="B308" s="160"/>
      <c r="C308" s="159"/>
      <c r="D308" s="168"/>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4.25" customHeight="1" x14ac:dyDescent="0.2">
      <c r="A309" s="161"/>
      <c r="B309" s="160"/>
      <c r="C309" s="159"/>
      <c r="D309" s="168"/>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4.25" customHeight="1" x14ac:dyDescent="0.2">
      <c r="A310" s="161"/>
      <c r="B310" s="160"/>
      <c r="C310" s="159"/>
      <c r="D310" s="168"/>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4.25" customHeight="1" x14ac:dyDescent="0.2">
      <c r="A311" s="161"/>
      <c r="B311" s="160"/>
      <c r="C311" s="159"/>
      <c r="D311" s="168"/>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4.25" customHeight="1" x14ac:dyDescent="0.2">
      <c r="A312" s="161"/>
      <c r="B312" s="160"/>
      <c r="C312" s="159"/>
      <c r="D312" s="168"/>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4.25" customHeight="1" x14ac:dyDescent="0.2">
      <c r="A313" s="161"/>
      <c r="B313" s="160"/>
      <c r="C313" s="159"/>
      <c r="D313" s="168"/>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4.25" customHeight="1" x14ac:dyDescent="0.2">
      <c r="A314" s="161"/>
      <c r="B314" s="160"/>
      <c r="C314" s="159"/>
      <c r="D314" s="168"/>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4.25" customHeight="1" x14ac:dyDescent="0.2">
      <c r="A315" s="161"/>
      <c r="B315" s="160"/>
      <c r="C315" s="159"/>
      <c r="D315" s="168"/>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4.25" customHeight="1" x14ac:dyDescent="0.2">
      <c r="A316" s="161"/>
      <c r="B316" s="160"/>
      <c r="C316" s="159"/>
      <c r="D316" s="168"/>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4.25" customHeight="1" x14ac:dyDescent="0.2">
      <c r="A317" s="161"/>
      <c r="B317" s="160"/>
      <c r="C317" s="159"/>
      <c r="D317" s="168"/>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4.25" customHeight="1" x14ac:dyDescent="0.2">
      <c r="A318" s="161"/>
      <c r="B318" s="160"/>
      <c r="C318" s="159"/>
      <c r="D318" s="168"/>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4.25" customHeight="1" x14ac:dyDescent="0.2">
      <c r="A319" s="161"/>
      <c r="B319" s="160"/>
      <c r="C319" s="159"/>
      <c r="D319" s="168"/>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4.25" customHeight="1" x14ac:dyDescent="0.2">
      <c r="A320" s="161"/>
      <c r="B320" s="160"/>
      <c r="C320" s="159"/>
      <c r="D320" s="168"/>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4.25" customHeight="1" x14ac:dyDescent="0.2">
      <c r="A321" s="161"/>
      <c r="B321" s="160"/>
      <c r="C321" s="159"/>
      <c r="D321" s="168"/>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4.25" customHeight="1" x14ac:dyDescent="0.2">
      <c r="A322" s="161"/>
      <c r="B322" s="160"/>
      <c r="C322" s="159"/>
      <c r="D322" s="168"/>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4.25" customHeight="1" x14ac:dyDescent="0.2">
      <c r="A323" s="161"/>
      <c r="B323" s="160"/>
      <c r="C323" s="159"/>
      <c r="D323" s="168"/>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4.25" customHeight="1" x14ac:dyDescent="0.2">
      <c r="A324" s="161"/>
      <c r="B324" s="160"/>
      <c r="C324" s="159"/>
      <c r="D324" s="168"/>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4.25" customHeight="1" x14ac:dyDescent="0.2">
      <c r="A325" s="161"/>
      <c r="B325" s="160"/>
      <c r="C325" s="159"/>
      <c r="D325" s="168"/>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4.25" customHeight="1" x14ac:dyDescent="0.2">
      <c r="A326" s="161"/>
      <c r="B326" s="160"/>
      <c r="C326" s="159"/>
      <c r="D326" s="168"/>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4.25" customHeight="1" x14ac:dyDescent="0.2">
      <c r="A327" s="161"/>
      <c r="B327" s="160"/>
      <c r="C327" s="159"/>
      <c r="D327" s="168"/>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4.25" customHeight="1" x14ac:dyDescent="0.2">
      <c r="A328" s="161"/>
      <c r="B328" s="160"/>
      <c r="C328" s="159"/>
      <c r="D328" s="168"/>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4.25" customHeight="1" x14ac:dyDescent="0.2">
      <c r="A329" s="161"/>
      <c r="B329" s="160"/>
      <c r="C329" s="159"/>
      <c r="D329" s="168"/>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4.25" customHeight="1" x14ac:dyDescent="0.2">
      <c r="A330" s="161"/>
      <c r="B330" s="160"/>
      <c r="C330" s="159"/>
      <c r="D330" s="168"/>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4.25" customHeight="1" x14ac:dyDescent="0.2">
      <c r="A331" s="161"/>
      <c r="B331" s="160"/>
      <c r="C331" s="159"/>
      <c r="D331" s="168"/>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4.25" customHeight="1" x14ac:dyDescent="0.2">
      <c r="A332" s="161"/>
      <c r="B332" s="160"/>
      <c r="C332" s="159"/>
      <c r="D332" s="168"/>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4.25" customHeight="1" x14ac:dyDescent="0.2">
      <c r="A333" s="161"/>
      <c r="B333" s="160"/>
      <c r="C333" s="159"/>
      <c r="D333" s="168"/>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4.25" customHeight="1" x14ac:dyDescent="0.2">
      <c r="A334" s="161"/>
      <c r="B334" s="160"/>
      <c r="C334" s="159"/>
      <c r="D334" s="168"/>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4.25" customHeight="1" x14ac:dyDescent="0.2">
      <c r="A335" s="161"/>
      <c r="B335" s="160"/>
      <c r="C335" s="159"/>
      <c r="D335" s="168"/>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4.25" customHeight="1" x14ac:dyDescent="0.2">
      <c r="A336" s="161"/>
      <c r="B336" s="160"/>
      <c r="C336" s="159"/>
      <c r="D336" s="168"/>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4.25" customHeight="1" x14ac:dyDescent="0.2">
      <c r="A337" s="161"/>
      <c r="B337" s="160"/>
      <c r="C337" s="159"/>
      <c r="D337" s="168"/>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4.25" customHeight="1" x14ac:dyDescent="0.2">
      <c r="A338" s="161"/>
      <c r="B338" s="160"/>
      <c r="C338" s="159"/>
      <c r="D338" s="168"/>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4.25" customHeight="1" x14ac:dyDescent="0.2">
      <c r="A339" s="161"/>
      <c r="B339" s="160"/>
      <c r="C339" s="159"/>
      <c r="D339" s="168"/>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4.25" customHeight="1" x14ac:dyDescent="0.2">
      <c r="A340" s="161"/>
      <c r="B340" s="160"/>
      <c r="C340" s="159"/>
      <c r="D340" s="168"/>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4.25" customHeight="1" x14ac:dyDescent="0.2">
      <c r="A341" s="161"/>
      <c r="B341" s="160"/>
      <c r="C341" s="159"/>
      <c r="D341" s="168"/>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4.25" customHeight="1" x14ac:dyDescent="0.2">
      <c r="A342" s="161"/>
      <c r="B342" s="160"/>
      <c r="C342" s="159"/>
      <c r="D342" s="168"/>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4.25" customHeight="1" x14ac:dyDescent="0.2">
      <c r="A343" s="161"/>
      <c r="B343" s="160"/>
      <c r="C343" s="159"/>
      <c r="D343" s="168"/>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4.25" customHeight="1" x14ac:dyDescent="0.2">
      <c r="A344" s="161"/>
      <c r="B344" s="160"/>
      <c r="C344" s="159"/>
      <c r="D344" s="168"/>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4.25" customHeight="1" x14ac:dyDescent="0.2">
      <c r="A345" s="161"/>
      <c r="B345" s="160"/>
      <c r="C345" s="159"/>
      <c r="D345" s="168"/>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4.25" customHeight="1" x14ac:dyDescent="0.2">
      <c r="A346" s="161"/>
      <c r="B346" s="160"/>
      <c r="C346" s="159"/>
      <c r="D346" s="168"/>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4.25" customHeight="1" x14ac:dyDescent="0.2">
      <c r="A347" s="161"/>
      <c r="B347" s="160"/>
      <c r="C347" s="159"/>
      <c r="D347" s="168"/>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4.25" customHeight="1" x14ac:dyDescent="0.2">
      <c r="A348" s="161"/>
      <c r="B348" s="160"/>
      <c r="C348" s="159"/>
      <c r="D348" s="168"/>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4.25" customHeight="1" x14ac:dyDescent="0.2">
      <c r="A349" s="161"/>
      <c r="B349" s="160"/>
      <c r="C349" s="159"/>
      <c r="D349" s="168"/>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4.25" customHeight="1" x14ac:dyDescent="0.2">
      <c r="A350" s="161"/>
      <c r="B350" s="160"/>
      <c r="C350" s="159"/>
      <c r="D350" s="168"/>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4.25" customHeight="1" x14ac:dyDescent="0.2">
      <c r="A351" s="161"/>
      <c r="B351" s="160"/>
      <c r="C351" s="159"/>
      <c r="D351" s="168"/>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4.25" customHeight="1" x14ac:dyDescent="0.2">
      <c r="A352" s="161"/>
      <c r="B352" s="160"/>
      <c r="C352" s="159"/>
      <c r="D352" s="168"/>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4.25" customHeight="1" x14ac:dyDescent="0.2">
      <c r="A353" s="161"/>
      <c r="B353" s="160"/>
      <c r="C353" s="159"/>
      <c r="D353" s="168"/>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4.25" customHeight="1" x14ac:dyDescent="0.2">
      <c r="A354" s="161"/>
      <c r="B354" s="160"/>
      <c r="C354" s="159"/>
      <c r="D354" s="168"/>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4.25" customHeight="1" x14ac:dyDescent="0.2">
      <c r="A355" s="161"/>
      <c r="B355" s="160"/>
      <c r="C355" s="159"/>
      <c r="D355" s="168"/>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4.25" customHeight="1" x14ac:dyDescent="0.2">
      <c r="A356" s="161"/>
      <c r="B356" s="160"/>
      <c r="C356" s="159"/>
      <c r="D356" s="168"/>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4.25" customHeight="1" x14ac:dyDescent="0.2">
      <c r="A357" s="161"/>
      <c r="B357" s="160"/>
      <c r="C357" s="159"/>
      <c r="D357" s="168"/>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4.25" customHeight="1" x14ac:dyDescent="0.2">
      <c r="A358" s="161"/>
      <c r="B358" s="160"/>
      <c r="C358" s="159"/>
      <c r="D358" s="168"/>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4.25" customHeight="1" x14ac:dyDescent="0.2">
      <c r="A359" s="161"/>
      <c r="B359" s="160"/>
      <c r="C359" s="159"/>
      <c r="D359" s="168"/>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4.25" customHeight="1" x14ac:dyDescent="0.2">
      <c r="A360" s="161"/>
      <c r="B360" s="160"/>
      <c r="C360" s="159"/>
      <c r="D360" s="168"/>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4.25" customHeight="1" x14ac:dyDescent="0.2">
      <c r="A361" s="161"/>
      <c r="B361" s="160"/>
      <c r="C361" s="159"/>
      <c r="D361" s="168"/>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4.25" customHeight="1" x14ac:dyDescent="0.2">
      <c r="A362" s="161"/>
      <c r="B362" s="160"/>
      <c r="C362" s="159"/>
      <c r="D362" s="168"/>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4.25" customHeight="1" x14ac:dyDescent="0.2">
      <c r="A363" s="161"/>
      <c r="B363" s="160"/>
      <c r="C363" s="159"/>
      <c r="D363" s="168"/>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4.25" customHeight="1" x14ac:dyDescent="0.2">
      <c r="A364" s="161"/>
      <c r="B364" s="160"/>
      <c r="C364" s="159"/>
      <c r="D364" s="168"/>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4.25" customHeight="1" x14ac:dyDescent="0.2">
      <c r="A365" s="161"/>
      <c r="B365" s="160"/>
      <c r="C365" s="159"/>
      <c r="D365" s="168"/>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4.25" customHeight="1" x14ac:dyDescent="0.2">
      <c r="A366" s="161"/>
      <c r="B366" s="160"/>
      <c r="C366" s="159"/>
      <c r="D366" s="168"/>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4.25" customHeight="1" x14ac:dyDescent="0.2">
      <c r="A367" s="161"/>
      <c r="B367" s="160"/>
      <c r="C367" s="159"/>
      <c r="D367" s="168"/>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4.25" customHeight="1" x14ac:dyDescent="0.2">
      <c r="A368" s="161"/>
      <c r="B368" s="160"/>
      <c r="C368" s="159"/>
      <c r="D368" s="168"/>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4.25" customHeight="1" x14ac:dyDescent="0.2">
      <c r="A369" s="161"/>
      <c r="B369" s="160"/>
      <c r="C369" s="159"/>
      <c r="D369" s="168"/>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4.25" customHeight="1" x14ac:dyDescent="0.2">
      <c r="A370" s="161"/>
      <c r="B370" s="160"/>
      <c r="C370" s="159"/>
      <c r="D370" s="168"/>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4.25" customHeight="1" x14ac:dyDescent="0.2">
      <c r="A371" s="161"/>
      <c r="B371" s="160"/>
      <c r="C371" s="159"/>
      <c r="D371" s="168"/>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4.25" customHeight="1" x14ac:dyDescent="0.2">
      <c r="A372" s="161"/>
      <c r="B372" s="160"/>
      <c r="C372" s="159"/>
      <c r="D372" s="168"/>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4.25" customHeight="1" x14ac:dyDescent="0.2">
      <c r="A373" s="161"/>
      <c r="B373" s="160"/>
      <c r="C373" s="159"/>
      <c r="D373" s="168"/>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4.25" customHeight="1" x14ac:dyDescent="0.2">
      <c r="A374" s="161"/>
      <c r="B374" s="160"/>
      <c r="C374" s="159"/>
      <c r="D374" s="168"/>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4.25" customHeight="1" x14ac:dyDescent="0.2">
      <c r="A375" s="161"/>
      <c r="B375" s="160"/>
      <c r="C375" s="159"/>
      <c r="D375" s="168"/>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4.25" customHeight="1" x14ac:dyDescent="0.2">
      <c r="A376" s="161"/>
      <c r="B376" s="160"/>
      <c r="C376" s="159"/>
      <c r="D376" s="168"/>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4.25" customHeight="1" x14ac:dyDescent="0.2">
      <c r="A377" s="161"/>
      <c r="B377" s="160"/>
      <c r="C377" s="159"/>
      <c r="D377" s="168"/>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4.25" customHeight="1" x14ac:dyDescent="0.2">
      <c r="A378" s="161"/>
      <c r="B378" s="160"/>
      <c r="C378" s="159"/>
      <c r="D378" s="168"/>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4.25" customHeight="1" x14ac:dyDescent="0.2">
      <c r="A379" s="161"/>
      <c r="B379" s="160"/>
      <c r="C379" s="159"/>
      <c r="D379" s="168"/>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4.25" customHeight="1" x14ac:dyDescent="0.2">
      <c r="A380" s="161"/>
      <c r="B380" s="160"/>
      <c r="C380" s="159"/>
      <c r="D380" s="168"/>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4.25" customHeight="1" x14ac:dyDescent="0.2">
      <c r="A381" s="161"/>
      <c r="B381" s="160"/>
      <c r="C381" s="159"/>
      <c r="D381" s="168"/>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4.25" customHeight="1" x14ac:dyDescent="0.2">
      <c r="A382" s="161"/>
      <c r="B382" s="160"/>
      <c r="C382" s="159"/>
      <c r="D382" s="168"/>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4.25" customHeight="1" x14ac:dyDescent="0.2">
      <c r="A383" s="161"/>
      <c r="B383" s="160"/>
      <c r="C383" s="159"/>
      <c r="D383" s="168"/>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4.25" customHeight="1" x14ac:dyDescent="0.2">
      <c r="A384" s="161"/>
      <c r="B384" s="160"/>
      <c r="C384" s="159"/>
      <c r="D384" s="168"/>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4.25" customHeight="1" x14ac:dyDescent="0.2">
      <c r="A385" s="161"/>
      <c r="B385" s="160"/>
      <c r="C385" s="159"/>
      <c r="D385" s="168"/>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4.25" customHeight="1" x14ac:dyDescent="0.2">
      <c r="A386" s="161"/>
      <c r="B386" s="160"/>
      <c r="C386" s="159"/>
      <c r="D386" s="168"/>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4.25" customHeight="1" x14ac:dyDescent="0.2">
      <c r="A387" s="161"/>
      <c r="B387" s="160"/>
      <c r="C387" s="159"/>
      <c r="D387" s="168"/>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4.25" customHeight="1" x14ac:dyDescent="0.2">
      <c r="A388" s="161"/>
      <c r="B388" s="160"/>
      <c r="C388" s="159"/>
      <c r="D388" s="168"/>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4.25" customHeight="1" x14ac:dyDescent="0.2">
      <c r="A389" s="161"/>
      <c r="B389" s="160"/>
      <c r="C389" s="159"/>
      <c r="D389" s="168"/>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4.25" customHeight="1" x14ac:dyDescent="0.2">
      <c r="A390" s="161"/>
      <c r="B390" s="160"/>
      <c r="C390" s="159"/>
      <c r="D390" s="168"/>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4.25" customHeight="1" x14ac:dyDescent="0.2">
      <c r="A391" s="161"/>
      <c r="B391" s="160"/>
      <c r="C391" s="159"/>
      <c r="D391" s="168"/>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4.25" customHeight="1" x14ac:dyDescent="0.2">
      <c r="A392" s="161"/>
      <c r="B392" s="160"/>
      <c r="C392" s="159"/>
      <c r="D392" s="168"/>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4.25" customHeight="1" x14ac:dyDescent="0.2">
      <c r="A393" s="161"/>
      <c r="B393" s="160"/>
      <c r="C393" s="159"/>
      <c r="D393" s="168"/>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4.25" customHeight="1" x14ac:dyDescent="0.2">
      <c r="A394" s="161"/>
      <c r="B394" s="160"/>
      <c r="C394" s="159"/>
      <c r="D394" s="168"/>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4.25" customHeight="1" x14ac:dyDescent="0.2">
      <c r="A395" s="161"/>
      <c r="B395" s="160"/>
      <c r="C395" s="159"/>
      <c r="D395" s="168"/>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4.25" customHeight="1" x14ac:dyDescent="0.2">
      <c r="A396" s="161"/>
      <c r="B396" s="160"/>
      <c r="C396" s="159"/>
      <c r="D396" s="168"/>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4.25" customHeight="1" x14ac:dyDescent="0.2">
      <c r="A397" s="161"/>
      <c r="B397" s="160"/>
      <c r="C397" s="159"/>
      <c r="D397" s="168"/>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4.25" customHeight="1" x14ac:dyDescent="0.2">
      <c r="A398" s="161"/>
      <c r="B398" s="160"/>
      <c r="C398" s="159"/>
      <c r="D398" s="168"/>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4.25" customHeight="1" x14ac:dyDescent="0.2">
      <c r="A399" s="161"/>
      <c r="B399" s="160"/>
      <c r="C399" s="159"/>
      <c r="D399" s="168"/>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4.25" customHeight="1" x14ac:dyDescent="0.2">
      <c r="A400" s="161"/>
      <c r="B400" s="160"/>
      <c r="C400" s="159"/>
      <c r="D400" s="168"/>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4.25" customHeight="1" x14ac:dyDescent="0.2">
      <c r="A401" s="161"/>
      <c r="B401" s="160"/>
      <c r="C401" s="159"/>
      <c r="D401" s="168"/>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4.25" customHeight="1" x14ac:dyDescent="0.2">
      <c r="A402" s="161"/>
      <c r="B402" s="160"/>
      <c r="C402" s="159"/>
      <c r="D402" s="168"/>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4.25" customHeight="1" x14ac:dyDescent="0.2">
      <c r="A403" s="161"/>
      <c r="B403" s="160"/>
      <c r="C403" s="159"/>
      <c r="D403" s="168"/>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4.25" customHeight="1" x14ac:dyDescent="0.2">
      <c r="A404" s="161"/>
      <c r="B404" s="160"/>
      <c r="C404" s="159"/>
      <c r="D404" s="168"/>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4.25" customHeight="1" x14ac:dyDescent="0.2">
      <c r="A405" s="161"/>
      <c r="B405" s="160"/>
      <c r="C405" s="159"/>
      <c r="D405" s="168"/>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4.25" customHeight="1" x14ac:dyDescent="0.2">
      <c r="A406" s="161"/>
      <c r="B406" s="160"/>
      <c r="C406" s="159"/>
      <c r="D406" s="168"/>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4.25" customHeight="1" x14ac:dyDescent="0.2">
      <c r="A407" s="161"/>
      <c r="B407" s="160"/>
      <c r="C407" s="159"/>
      <c r="D407" s="168"/>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4.25" customHeight="1" x14ac:dyDescent="0.2">
      <c r="A408" s="161"/>
      <c r="B408" s="160"/>
      <c r="C408" s="159"/>
      <c r="D408" s="168"/>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4.25" customHeight="1" x14ac:dyDescent="0.2">
      <c r="A409" s="161"/>
      <c r="B409" s="160"/>
      <c r="C409" s="159"/>
      <c r="D409" s="168"/>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4.25" customHeight="1" x14ac:dyDescent="0.2">
      <c r="A410" s="161"/>
      <c r="B410" s="160"/>
      <c r="C410" s="159"/>
      <c r="D410" s="168"/>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4.25" customHeight="1" x14ac:dyDescent="0.2">
      <c r="A411" s="161"/>
      <c r="B411" s="160"/>
      <c r="C411" s="159"/>
      <c r="D411" s="168"/>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4.25" customHeight="1" x14ac:dyDescent="0.2">
      <c r="A412" s="161"/>
      <c r="B412" s="160"/>
      <c r="C412" s="159"/>
      <c r="D412" s="168"/>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4.25" customHeight="1" x14ac:dyDescent="0.2">
      <c r="A413" s="161"/>
      <c r="B413" s="160"/>
      <c r="C413" s="159"/>
      <c r="D413" s="168"/>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4.25" customHeight="1" x14ac:dyDescent="0.2">
      <c r="A414" s="161"/>
      <c r="B414" s="160"/>
      <c r="C414" s="159"/>
      <c r="D414" s="168"/>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4.25" customHeight="1" x14ac:dyDescent="0.2">
      <c r="A415" s="161"/>
      <c r="B415" s="160"/>
      <c r="C415" s="159"/>
      <c r="D415" s="168"/>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4.25" customHeight="1" x14ac:dyDescent="0.2">
      <c r="A416" s="161"/>
      <c r="B416" s="160"/>
      <c r="C416" s="159"/>
      <c r="D416" s="168"/>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4.25" customHeight="1" x14ac:dyDescent="0.2">
      <c r="A417" s="161"/>
      <c r="B417" s="160"/>
      <c r="C417" s="159"/>
      <c r="D417" s="168"/>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4.25" customHeight="1" x14ac:dyDescent="0.2">
      <c r="A418" s="161"/>
      <c r="B418" s="160"/>
      <c r="C418" s="159"/>
      <c r="D418" s="168"/>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4.25" customHeight="1" x14ac:dyDescent="0.2">
      <c r="A419" s="161"/>
      <c r="B419" s="160"/>
      <c r="C419" s="159"/>
      <c r="D419" s="168"/>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4.25" customHeight="1" x14ac:dyDescent="0.2">
      <c r="A420" s="161"/>
      <c r="B420" s="160"/>
      <c r="C420" s="159"/>
      <c r="D420" s="168"/>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4.25" customHeight="1" x14ac:dyDescent="0.2">
      <c r="A421" s="161"/>
      <c r="B421" s="160"/>
      <c r="C421" s="159"/>
      <c r="D421" s="168"/>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4.25" customHeight="1" x14ac:dyDescent="0.2">
      <c r="A422" s="161"/>
      <c r="B422" s="160"/>
      <c r="C422" s="159"/>
      <c r="D422" s="168"/>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4.25" customHeight="1" x14ac:dyDescent="0.2">
      <c r="A423" s="161"/>
      <c r="B423" s="160"/>
      <c r="C423" s="159"/>
      <c r="D423" s="168"/>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4.25" customHeight="1" x14ac:dyDescent="0.2">
      <c r="A424" s="161"/>
      <c r="B424" s="160"/>
      <c r="C424" s="159"/>
      <c r="D424" s="168"/>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4.25" customHeight="1" x14ac:dyDescent="0.2">
      <c r="A425" s="161"/>
      <c r="B425" s="160"/>
      <c r="C425" s="159"/>
      <c r="D425" s="168"/>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4.25" customHeight="1" x14ac:dyDescent="0.2">
      <c r="A426" s="161"/>
      <c r="B426" s="160"/>
      <c r="C426" s="159"/>
      <c r="D426" s="168"/>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4.25" customHeight="1" x14ac:dyDescent="0.2">
      <c r="A427" s="161"/>
      <c r="B427" s="160"/>
      <c r="C427" s="159"/>
      <c r="D427" s="168"/>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4.25" customHeight="1" x14ac:dyDescent="0.2">
      <c r="A428" s="161"/>
      <c r="B428" s="160"/>
      <c r="C428" s="159"/>
      <c r="D428" s="168"/>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4.25" customHeight="1" x14ac:dyDescent="0.2">
      <c r="A429" s="161"/>
      <c r="B429" s="160"/>
      <c r="C429" s="159"/>
      <c r="D429" s="168"/>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4.25" customHeight="1" x14ac:dyDescent="0.2">
      <c r="A430" s="161"/>
      <c r="B430" s="160"/>
      <c r="C430" s="159"/>
      <c r="D430" s="168"/>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4.25" customHeight="1" x14ac:dyDescent="0.2">
      <c r="A431" s="161"/>
      <c r="B431" s="160"/>
      <c r="C431" s="159"/>
      <c r="D431" s="168"/>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4.25" customHeight="1" x14ac:dyDescent="0.2">
      <c r="A432" s="161"/>
      <c r="B432" s="160"/>
      <c r="C432" s="159"/>
      <c r="D432" s="168"/>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4.25" customHeight="1" x14ac:dyDescent="0.2">
      <c r="A433" s="161"/>
      <c r="B433" s="160"/>
      <c r="C433" s="159"/>
      <c r="D433" s="168"/>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4.25" customHeight="1" x14ac:dyDescent="0.2">
      <c r="A434" s="161"/>
      <c r="B434" s="160"/>
      <c r="C434" s="159"/>
      <c r="D434" s="168"/>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4.25" customHeight="1" x14ac:dyDescent="0.2">
      <c r="A435" s="161"/>
      <c r="B435" s="160"/>
      <c r="C435" s="159"/>
      <c r="D435" s="168"/>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4.25" customHeight="1" x14ac:dyDescent="0.2">
      <c r="A436" s="161"/>
      <c r="B436" s="160"/>
      <c r="C436" s="159"/>
      <c r="D436" s="168"/>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4.25" customHeight="1" x14ac:dyDescent="0.2">
      <c r="A437" s="161"/>
      <c r="B437" s="160"/>
      <c r="C437" s="159"/>
      <c r="D437" s="168"/>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4.25" customHeight="1" x14ac:dyDescent="0.2">
      <c r="A438" s="161"/>
      <c r="B438" s="160"/>
      <c r="C438" s="159"/>
      <c r="D438" s="168"/>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4.25" customHeight="1" x14ac:dyDescent="0.2">
      <c r="A439" s="161"/>
      <c r="B439" s="160"/>
      <c r="C439" s="159"/>
      <c r="D439" s="168"/>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4.25" customHeight="1" x14ac:dyDescent="0.2">
      <c r="A440" s="161"/>
      <c r="B440" s="160"/>
      <c r="C440" s="159"/>
      <c r="D440" s="168"/>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4.25" customHeight="1" x14ac:dyDescent="0.2">
      <c r="A441" s="161"/>
      <c r="B441" s="160"/>
      <c r="C441" s="159"/>
      <c r="D441" s="168"/>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4.25" customHeight="1" x14ac:dyDescent="0.2">
      <c r="A442" s="161"/>
      <c r="B442" s="160"/>
      <c r="C442" s="159"/>
      <c r="D442" s="168"/>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4.25" customHeight="1" x14ac:dyDescent="0.2">
      <c r="A443" s="161"/>
      <c r="B443" s="160"/>
      <c r="C443" s="159"/>
      <c r="D443" s="168"/>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4.25" customHeight="1" x14ac:dyDescent="0.2">
      <c r="A444" s="161"/>
      <c r="B444" s="160"/>
      <c r="C444" s="159"/>
      <c r="D444" s="168"/>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4.25" customHeight="1" x14ac:dyDescent="0.2">
      <c r="A445" s="161"/>
      <c r="B445" s="160"/>
      <c r="C445" s="159"/>
      <c r="D445" s="168"/>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4.25" customHeight="1" x14ac:dyDescent="0.2">
      <c r="A446" s="161"/>
      <c r="B446" s="160"/>
      <c r="C446" s="159"/>
      <c r="D446" s="168"/>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4.25" customHeight="1" x14ac:dyDescent="0.2">
      <c r="A447" s="161"/>
      <c r="B447" s="160"/>
      <c r="C447" s="159"/>
      <c r="D447" s="168"/>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4.25" customHeight="1" x14ac:dyDescent="0.2">
      <c r="A448" s="161"/>
      <c r="B448" s="160"/>
      <c r="C448" s="159"/>
      <c r="D448" s="168"/>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4.25" customHeight="1" x14ac:dyDescent="0.2">
      <c r="A449" s="161"/>
      <c r="B449" s="160"/>
      <c r="C449" s="159"/>
      <c r="D449" s="168"/>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4.25" customHeight="1" x14ac:dyDescent="0.2">
      <c r="A450" s="161"/>
      <c r="B450" s="160"/>
      <c r="C450" s="159"/>
      <c r="D450" s="168"/>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4.25" customHeight="1" x14ac:dyDescent="0.2">
      <c r="A451" s="161"/>
      <c r="B451" s="160"/>
      <c r="C451" s="159"/>
      <c r="D451" s="168"/>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4.25" customHeight="1" x14ac:dyDescent="0.2">
      <c r="A452" s="161"/>
      <c r="B452" s="160"/>
      <c r="C452" s="159"/>
      <c r="D452" s="168"/>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4.25" customHeight="1" x14ac:dyDescent="0.2">
      <c r="A453" s="161"/>
      <c r="B453" s="160"/>
      <c r="C453" s="159"/>
      <c r="D453" s="168"/>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4.25" customHeight="1" x14ac:dyDescent="0.2">
      <c r="A454" s="161"/>
      <c r="B454" s="160"/>
      <c r="C454" s="159"/>
      <c r="D454" s="168"/>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4.25" customHeight="1" x14ac:dyDescent="0.2">
      <c r="A455" s="161"/>
      <c r="B455" s="160"/>
      <c r="C455" s="159"/>
      <c r="D455" s="168"/>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4.25" customHeight="1" x14ac:dyDescent="0.2">
      <c r="A456" s="161"/>
      <c r="B456" s="160"/>
      <c r="C456" s="159"/>
      <c r="D456" s="168"/>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4.25" customHeight="1" x14ac:dyDescent="0.2">
      <c r="A457" s="161"/>
      <c r="B457" s="160"/>
      <c r="C457" s="159"/>
      <c r="D457" s="168"/>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4.25" customHeight="1" x14ac:dyDescent="0.2">
      <c r="A458" s="161"/>
      <c r="B458" s="160"/>
      <c r="C458" s="159"/>
      <c r="D458" s="168"/>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4.25" customHeight="1" x14ac:dyDescent="0.2">
      <c r="A459" s="161"/>
      <c r="B459" s="160"/>
      <c r="C459" s="159"/>
      <c r="D459" s="168"/>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4.25" customHeight="1" x14ac:dyDescent="0.2">
      <c r="A460" s="161"/>
      <c r="B460" s="160"/>
      <c r="C460" s="159"/>
      <c r="D460" s="168"/>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4.25" customHeight="1" x14ac:dyDescent="0.2">
      <c r="A461" s="161"/>
      <c r="B461" s="160"/>
      <c r="C461" s="159"/>
      <c r="D461" s="168"/>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4.25" customHeight="1" x14ac:dyDescent="0.2">
      <c r="A462" s="161"/>
      <c r="B462" s="160"/>
      <c r="C462" s="159"/>
      <c r="D462" s="168"/>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4.25" customHeight="1" x14ac:dyDescent="0.2">
      <c r="A463" s="161"/>
      <c r="B463" s="160"/>
      <c r="C463" s="159"/>
      <c r="D463" s="168"/>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4.25" customHeight="1" x14ac:dyDescent="0.2">
      <c r="A464" s="161"/>
      <c r="B464" s="160"/>
      <c r="C464" s="159"/>
      <c r="D464" s="168"/>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4.25" customHeight="1" x14ac:dyDescent="0.2">
      <c r="A465" s="161"/>
      <c r="B465" s="160"/>
      <c r="C465" s="159"/>
      <c r="D465" s="168"/>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4.25" customHeight="1" x14ac:dyDescent="0.2">
      <c r="A466" s="161"/>
      <c r="B466" s="160"/>
      <c r="C466" s="159"/>
      <c r="D466" s="168"/>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4.25" customHeight="1" x14ac:dyDescent="0.2">
      <c r="A467" s="161"/>
      <c r="B467" s="160"/>
      <c r="C467" s="159"/>
      <c r="D467" s="168"/>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4.25" customHeight="1" x14ac:dyDescent="0.2">
      <c r="A468" s="161"/>
      <c r="B468" s="160"/>
      <c r="C468" s="159"/>
      <c r="D468" s="168"/>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4.25" customHeight="1" x14ac:dyDescent="0.2">
      <c r="A469" s="161"/>
      <c r="B469" s="160"/>
      <c r="C469" s="159"/>
      <c r="D469" s="168"/>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4.25" customHeight="1" x14ac:dyDescent="0.2">
      <c r="A470" s="161"/>
      <c r="B470" s="160"/>
      <c r="C470" s="159"/>
      <c r="D470" s="168"/>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4.25" customHeight="1" x14ac:dyDescent="0.2">
      <c r="A471" s="161"/>
      <c r="B471" s="160"/>
      <c r="C471" s="159"/>
      <c r="D471" s="168"/>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4.25" customHeight="1" x14ac:dyDescent="0.2">
      <c r="A472" s="161"/>
      <c r="B472" s="160"/>
      <c r="C472" s="159"/>
      <c r="D472" s="168"/>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4.25" customHeight="1" x14ac:dyDescent="0.2">
      <c r="A473" s="161"/>
      <c r="B473" s="160"/>
      <c r="C473" s="159"/>
      <c r="D473" s="168"/>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4.25" customHeight="1" x14ac:dyDescent="0.2">
      <c r="A474" s="161"/>
      <c r="B474" s="160"/>
      <c r="C474" s="159"/>
      <c r="D474" s="168"/>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4.25" customHeight="1" x14ac:dyDescent="0.2">
      <c r="A475" s="161"/>
      <c r="B475" s="160"/>
      <c r="C475" s="159"/>
      <c r="D475" s="168"/>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4.25" customHeight="1" x14ac:dyDescent="0.2">
      <c r="A476" s="161"/>
      <c r="B476" s="160"/>
      <c r="C476" s="159"/>
      <c r="D476" s="168"/>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4.25" customHeight="1" x14ac:dyDescent="0.2">
      <c r="A477" s="161"/>
      <c r="B477" s="160"/>
      <c r="C477" s="159"/>
      <c r="D477" s="168"/>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4.25" customHeight="1" x14ac:dyDescent="0.2">
      <c r="A478" s="161"/>
      <c r="B478" s="160"/>
      <c r="C478" s="159"/>
      <c r="D478" s="168"/>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4.25" customHeight="1" x14ac:dyDescent="0.2">
      <c r="A479" s="161"/>
      <c r="B479" s="160"/>
      <c r="C479" s="159"/>
      <c r="D479" s="168"/>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4.25" customHeight="1" x14ac:dyDescent="0.2">
      <c r="A480" s="161"/>
      <c r="B480" s="160"/>
      <c r="C480" s="159"/>
      <c r="D480" s="168"/>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4.25" customHeight="1" x14ac:dyDescent="0.2">
      <c r="A481" s="161"/>
      <c r="B481" s="160"/>
      <c r="C481" s="159"/>
      <c r="D481" s="168"/>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4.25" customHeight="1" x14ac:dyDescent="0.2">
      <c r="A482" s="161"/>
      <c r="B482" s="160"/>
      <c r="C482" s="159"/>
      <c r="D482" s="168"/>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4.25" customHeight="1" x14ac:dyDescent="0.2">
      <c r="A483" s="161"/>
      <c r="B483" s="160"/>
      <c r="C483" s="159"/>
      <c r="D483" s="168"/>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4.25" customHeight="1" x14ac:dyDescent="0.2">
      <c r="A484" s="161"/>
      <c r="B484" s="160"/>
      <c r="C484" s="159"/>
      <c r="D484" s="168"/>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4.25" customHeight="1" x14ac:dyDescent="0.2">
      <c r="A485" s="161"/>
      <c r="B485" s="160"/>
      <c r="C485" s="159"/>
      <c r="D485" s="168"/>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4.25" customHeight="1" x14ac:dyDescent="0.2">
      <c r="A486" s="161"/>
      <c r="B486" s="160"/>
      <c r="C486" s="159"/>
      <c r="D486" s="168"/>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4.25" customHeight="1" x14ac:dyDescent="0.2">
      <c r="A487" s="161"/>
      <c r="B487" s="160"/>
      <c r="C487" s="159"/>
      <c r="D487" s="168"/>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4.25" customHeight="1" x14ac:dyDescent="0.2">
      <c r="A488" s="161"/>
      <c r="B488" s="160"/>
      <c r="C488" s="159"/>
      <c r="D488" s="168"/>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4.25" customHeight="1" x14ac:dyDescent="0.2">
      <c r="A489" s="161"/>
      <c r="B489" s="160"/>
      <c r="C489" s="159"/>
      <c r="D489" s="168"/>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4.25" customHeight="1" x14ac:dyDescent="0.2">
      <c r="A490" s="161"/>
      <c r="B490" s="160"/>
      <c r="C490" s="159"/>
      <c r="D490" s="168"/>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4.25" customHeight="1" x14ac:dyDescent="0.2">
      <c r="A491" s="161"/>
      <c r="B491" s="160"/>
      <c r="C491" s="159"/>
      <c r="D491" s="168"/>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4.25" customHeight="1" x14ac:dyDescent="0.2">
      <c r="A492" s="161"/>
      <c r="B492" s="160"/>
      <c r="C492" s="159"/>
      <c r="D492" s="168"/>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4.25" customHeight="1" x14ac:dyDescent="0.2">
      <c r="A493" s="161"/>
      <c r="B493" s="160"/>
      <c r="C493" s="159"/>
      <c r="D493" s="168"/>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4.25" customHeight="1" x14ac:dyDescent="0.2">
      <c r="A494" s="161"/>
      <c r="B494" s="160"/>
      <c r="C494" s="159"/>
      <c r="D494" s="168"/>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4.25" customHeight="1" x14ac:dyDescent="0.2">
      <c r="A495" s="161"/>
      <c r="B495" s="160"/>
      <c r="C495" s="159"/>
      <c r="D495" s="168"/>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4.25" customHeight="1" x14ac:dyDescent="0.2">
      <c r="A496" s="161"/>
      <c r="B496" s="160"/>
      <c r="C496" s="159"/>
      <c r="D496" s="168"/>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4.25" customHeight="1" x14ac:dyDescent="0.2">
      <c r="A497" s="161"/>
      <c r="B497" s="160"/>
      <c r="C497" s="159"/>
      <c r="D497" s="168"/>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4.25" customHeight="1" x14ac:dyDescent="0.2">
      <c r="A498" s="161"/>
      <c r="B498" s="160"/>
      <c r="C498" s="159"/>
      <c r="D498" s="168"/>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4.25" customHeight="1" x14ac:dyDescent="0.2">
      <c r="A499" s="161"/>
      <c r="B499" s="160"/>
      <c r="C499" s="159"/>
      <c r="D499" s="168"/>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4.25" customHeight="1" x14ac:dyDescent="0.2">
      <c r="A500" s="161"/>
      <c r="B500" s="160"/>
      <c r="C500" s="159"/>
      <c r="D500" s="168"/>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4.25" customHeight="1" x14ac:dyDescent="0.2">
      <c r="A501" s="161"/>
      <c r="B501" s="160"/>
      <c r="C501" s="159"/>
      <c r="D501" s="168"/>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4.25" customHeight="1" x14ac:dyDescent="0.2">
      <c r="A502" s="161"/>
      <c r="B502" s="160"/>
      <c r="C502" s="159"/>
      <c r="D502" s="168"/>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4.25" customHeight="1" x14ac:dyDescent="0.2">
      <c r="A503" s="161"/>
      <c r="B503" s="160"/>
      <c r="C503" s="159"/>
      <c r="D503" s="168"/>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4.25" customHeight="1" x14ac:dyDescent="0.2">
      <c r="A504" s="161"/>
      <c r="B504" s="160"/>
      <c r="C504" s="159"/>
      <c r="D504" s="168"/>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4.25" customHeight="1" x14ac:dyDescent="0.2">
      <c r="A505" s="161"/>
      <c r="B505" s="160"/>
      <c r="C505" s="159"/>
      <c r="D505" s="168"/>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4.25" customHeight="1" x14ac:dyDescent="0.2">
      <c r="A506" s="161"/>
      <c r="B506" s="160"/>
      <c r="C506" s="159"/>
      <c r="D506" s="168"/>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4.25" customHeight="1" x14ac:dyDescent="0.2">
      <c r="A507" s="161"/>
      <c r="B507" s="160"/>
      <c r="C507" s="159"/>
      <c r="D507" s="168"/>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4.25" customHeight="1" x14ac:dyDescent="0.2">
      <c r="A508" s="161"/>
      <c r="B508" s="160"/>
      <c r="C508" s="159"/>
      <c r="D508" s="168"/>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4.25" customHeight="1" x14ac:dyDescent="0.2">
      <c r="A509" s="161"/>
      <c r="B509" s="160"/>
      <c r="C509" s="159"/>
      <c r="D509" s="168"/>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4.25" customHeight="1" x14ac:dyDescent="0.2">
      <c r="A510" s="161"/>
      <c r="B510" s="160"/>
      <c r="C510" s="159"/>
      <c r="D510" s="168"/>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4.25" customHeight="1" x14ac:dyDescent="0.2">
      <c r="A511" s="161"/>
      <c r="B511" s="160"/>
      <c r="C511" s="159"/>
      <c r="D511" s="168"/>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4.25" customHeight="1" x14ac:dyDescent="0.2">
      <c r="A512" s="161"/>
      <c r="B512" s="160"/>
      <c r="C512" s="159"/>
      <c r="D512" s="168"/>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4.25" customHeight="1" x14ac:dyDescent="0.2">
      <c r="A513" s="161"/>
      <c r="B513" s="160"/>
      <c r="C513" s="159"/>
      <c r="D513" s="168"/>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4.25" customHeight="1" x14ac:dyDescent="0.2">
      <c r="A514" s="161"/>
      <c r="B514" s="160"/>
      <c r="C514" s="159"/>
      <c r="D514" s="168"/>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4.25" customHeight="1" x14ac:dyDescent="0.2">
      <c r="A515" s="161"/>
      <c r="B515" s="160"/>
      <c r="C515" s="159"/>
      <c r="D515" s="168"/>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4.25" customHeight="1" x14ac:dyDescent="0.2">
      <c r="A516" s="161"/>
      <c r="B516" s="160"/>
      <c r="C516" s="159"/>
      <c r="D516" s="168"/>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4.25" customHeight="1" x14ac:dyDescent="0.2">
      <c r="A517" s="161"/>
      <c r="B517" s="160"/>
      <c r="C517" s="159"/>
      <c r="D517" s="168"/>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4.25" customHeight="1" x14ac:dyDescent="0.2">
      <c r="A518" s="161"/>
      <c r="B518" s="160"/>
      <c r="C518" s="159"/>
      <c r="D518" s="168"/>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4.25" customHeight="1" x14ac:dyDescent="0.2">
      <c r="A519" s="161"/>
      <c r="B519" s="160"/>
      <c r="C519" s="159"/>
      <c r="D519" s="168"/>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4.25" customHeight="1" x14ac:dyDescent="0.2">
      <c r="A520" s="161"/>
      <c r="B520" s="160"/>
      <c r="C520" s="159"/>
      <c r="D520" s="168"/>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4.25" customHeight="1" x14ac:dyDescent="0.2">
      <c r="A521" s="161"/>
      <c r="B521" s="160"/>
      <c r="C521" s="159"/>
      <c r="D521" s="168"/>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4.25" customHeight="1" x14ac:dyDescent="0.2">
      <c r="A522" s="161"/>
      <c r="B522" s="160"/>
      <c r="C522" s="159"/>
      <c r="D522" s="168"/>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4.25" customHeight="1" x14ac:dyDescent="0.2">
      <c r="A523" s="161"/>
      <c r="B523" s="160"/>
      <c r="C523" s="159"/>
      <c r="D523" s="168"/>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4.25" customHeight="1" x14ac:dyDescent="0.2">
      <c r="A524" s="161"/>
      <c r="B524" s="160"/>
      <c r="C524" s="159"/>
      <c r="D524" s="168"/>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4.25" customHeight="1" x14ac:dyDescent="0.2">
      <c r="A525" s="161"/>
      <c r="B525" s="160"/>
      <c r="C525" s="159"/>
      <c r="D525" s="168"/>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4.25" customHeight="1" x14ac:dyDescent="0.2">
      <c r="A526" s="161"/>
      <c r="B526" s="160"/>
      <c r="C526" s="159"/>
      <c r="D526" s="168"/>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4.25" customHeight="1" x14ac:dyDescent="0.2">
      <c r="A527" s="161"/>
      <c r="B527" s="160"/>
      <c r="C527" s="159"/>
      <c r="D527" s="168"/>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4.25" customHeight="1" x14ac:dyDescent="0.2">
      <c r="A528" s="161"/>
      <c r="B528" s="160"/>
      <c r="C528" s="159"/>
      <c r="D528" s="168"/>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4.25" customHeight="1" x14ac:dyDescent="0.2">
      <c r="A529" s="161"/>
      <c r="B529" s="160"/>
      <c r="C529" s="159"/>
      <c r="D529" s="168"/>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4.25" customHeight="1" x14ac:dyDescent="0.2">
      <c r="A530" s="161"/>
      <c r="B530" s="160"/>
      <c r="C530" s="159"/>
      <c r="D530" s="168"/>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4.25" customHeight="1" x14ac:dyDescent="0.2">
      <c r="A531" s="161"/>
      <c r="B531" s="160"/>
      <c r="C531" s="159"/>
      <c r="D531" s="168"/>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4.25" customHeight="1" x14ac:dyDescent="0.2">
      <c r="A532" s="161"/>
      <c r="B532" s="160"/>
      <c r="C532" s="159"/>
      <c r="D532" s="168"/>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4.25" customHeight="1" x14ac:dyDescent="0.2">
      <c r="A533" s="161"/>
      <c r="B533" s="160"/>
      <c r="C533" s="159"/>
      <c r="D533" s="168"/>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4.25" customHeight="1" x14ac:dyDescent="0.2">
      <c r="A534" s="161"/>
      <c r="B534" s="160"/>
      <c r="C534" s="159"/>
      <c r="D534" s="168"/>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4.25" customHeight="1" x14ac:dyDescent="0.2">
      <c r="A535" s="161"/>
      <c r="B535" s="160"/>
      <c r="C535" s="159"/>
      <c r="D535" s="168"/>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4.25" customHeight="1" x14ac:dyDescent="0.2">
      <c r="A536" s="161"/>
      <c r="B536" s="160"/>
      <c r="C536" s="159"/>
      <c r="D536" s="168"/>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4.25" customHeight="1" x14ac:dyDescent="0.2">
      <c r="A537" s="161"/>
      <c r="B537" s="160"/>
      <c r="C537" s="159"/>
      <c r="D537" s="168"/>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4.25" customHeight="1" x14ac:dyDescent="0.2">
      <c r="A538" s="161"/>
      <c r="B538" s="160"/>
      <c r="C538" s="159"/>
      <c r="D538" s="168"/>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4.25" customHeight="1" x14ac:dyDescent="0.2">
      <c r="A539" s="161"/>
      <c r="B539" s="160"/>
      <c r="C539" s="159"/>
      <c r="D539" s="168"/>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4.25" customHeight="1" x14ac:dyDescent="0.2">
      <c r="A540" s="161"/>
      <c r="B540" s="160"/>
      <c r="C540" s="159"/>
      <c r="D540" s="168"/>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4.25" customHeight="1" x14ac:dyDescent="0.2">
      <c r="A541" s="161"/>
      <c r="B541" s="160"/>
      <c r="C541" s="159"/>
      <c r="D541" s="168"/>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4.25" customHeight="1" x14ac:dyDescent="0.2">
      <c r="A542" s="161"/>
      <c r="B542" s="160"/>
      <c r="C542" s="159"/>
      <c r="D542" s="168"/>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4.25" customHeight="1" x14ac:dyDescent="0.2">
      <c r="A543" s="161"/>
      <c r="B543" s="160"/>
      <c r="C543" s="159"/>
      <c r="D543" s="168"/>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4.25" customHeight="1" x14ac:dyDescent="0.2">
      <c r="A544" s="161"/>
      <c r="B544" s="160"/>
      <c r="C544" s="159"/>
      <c r="D544" s="168"/>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4.25" customHeight="1" x14ac:dyDescent="0.2">
      <c r="A545" s="161"/>
      <c r="B545" s="160"/>
      <c r="C545" s="159"/>
      <c r="D545" s="168"/>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4.25" customHeight="1" x14ac:dyDescent="0.2">
      <c r="A546" s="161"/>
      <c r="B546" s="160"/>
      <c r="C546" s="159"/>
      <c r="D546" s="168"/>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4.25" customHeight="1" x14ac:dyDescent="0.2">
      <c r="A547" s="161"/>
      <c r="B547" s="160"/>
      <c r="C547" s="159"/>
      <c r="D547" s="168"/>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4.25" customHeight="1" x14ac:dyDescent="0.2">
      <c r="A548" s="161"/>
      <c r="B548" s="160"/>
      <c r="C548" s="159"/>
      <c r="D548" s="168"/>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4.25" customHeight="1" x14ac:dyDescent="0.2">
      <c r="A549" s="161"/>
      <c r="B549" s="160"/>
      <c r="C549" s="159"/>
      <c r="D549" s="168"/>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4.25" customHeight="1" x14ac:dyDescent="0.2">
      <c r="A550" s="161"/>
      <c r="B550" s="160"/>
      <c r="C550" s="159"/>
      <c r="D550" s="168"/>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4.25" customHeight="1" x14ac:dyDescent="0.2">
      <c r="A551" s="161"/>
      <c r="B551" s="160"/>
      <c r="C551" s="159"/>
      <c r="D551" s="168"/>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4.25" customHeight="1" x14ac:dyDescent="0.2">
      <c r="A552" s="161"/>
      <c r="B552" s="160"/>
      <c r="C552" s="159"/>
      <c r="D552" s="168"/>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4.25" customHeight="1" x14ac:dyDescent="0.2">
      <c r="A553" s="161"/>
      <c r="B553" s="160"/>
      <c r="C553" s="159"/>
      <c r="D553" s="168"/>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4.25" customHeight="1" x14ac:dyDescent="0.2">
      <c r="A554" s="161"/>
      <c r="B554" s="160"/>
      <c r="C554" s="159"/>
      <c r="D554" s="168"/>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4.25" customHeight="1" x14ac:dyDescent="0.2">
      <c r="A555" s="161"/>
      <c r="B555" s="160"/>
      <c r="C555" s="159"/>
      <c r="D555" s="168"/>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4.25" customHeight="1" x14ac:dyDescent="0.2">
      <c r="A556" s="161"/>
      <c r="B556" s="160"/>
      <c r="C556" s="159"/>
      <c r="D556" s="168"/>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4.25" customHeight="1" x14ac:dyDescent="0.2">
      <c r="A557" s="161"/>
      <c r="B557" s="160"/>
      <c r="C557" s="159"/>
      <c r="D557" s="168"/>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4.25" customHeight="1" x14ac:dyDescent="0.2">
      <c r="A558" s="161"/>
      <c r="B558" s="160"/>
      <c r="C558" s="159"/>
      <c r="D558" s="168"/>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4.25" customHeight="1" x14ac:dyDescent="0.2">
      <c r="A559" s="161"/>
      <c r="B559" s="160"/>
      <c r="C559" s="159"/>
      <c r="D559" s="168"/>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4.25" customHeight="1" x14ac:dyDescent="0.2">
      <c r="A560" s="161"/>
      <c r="B560" s="160"/>
      <c r="C560" s="159"/>
      <c r="D560" s="168"/>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4.25" customHeight="1" x14ac:dyDescent="0.2">
      <c r="A561" s="161"/>
      <c r="B561" s="160"/>
      <c r="C561" s="159"/>
      <c r="D561" s="168"/>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4.25" customHeight="1" x14ac:dyDescent="0.2">
      <c r="A562" s="161"/>
      <c r="B562" s="160"/>
      <c r="C562" s="159"/>
      <c r="D562" s="168"/>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4.25" customHeight="1" x14ac:dyDescent="0.2">
      <c r="A563" s="161"/>
      <c r="B563" s="160"/>
      <c r="C563" s="159"/>
      <c r="D563" s="168"/>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4.25" customHeight="1" x14ac:dyDescent="0.2">
      <c r="A564" s="161"/>
      <c r="B564" s="160"/>
      <c r="C564" s="159"/>
      <c r="D564" s="168"/>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4.25" customHeight="1" x14ac:dyDescent="0.2">
      <c r="A565" s="161"/>
      <c r="B565" s="160"/>
      <c r="C565" s="159"/>
      <c r="D565" s="168"/>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4.25" customHeight="1" x14ac:dyDescent="0.2">
      <c r="A566" s="161"/>
      <c r="B566" s="160"/>
      <c r="C566" s="159"/>
      <c r="D566" s="168"/>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4.25" customHeight="1" x14ac:dyDescent="0.2">
      <c r="A567" s="161"/>
      <c r="B567" s="160"/>
      <c r="C567" s="159"/>
      <c r="D567" s="168"/>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4.25" customHeight="1" x14ac:dyDescent="0.2">
      <c r="A568" s="161"/>
      <c r="B568" s="160"/>
      <c r="C568" s="159"/>
      <c r="D568" s="168"/>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4.25" customHeight="1" x14ac:dyDescent="0.2">
      <c r="A569" s="161"/>
      <c r="B569" s="160"/>
      <c r="C569" s="159"/>
      <c r="D569" s="168"/>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4.25" customHeight="1" x14ac:dyDescent="0.2">
      <c r="A570" s="161"/>
      <c r="B570" s="160"/>
      <c r="C570" s="159"/>
      <c r="D570" s="168"/>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4.25" customHeight="1" x14ac:dyDescent="0.2">
      <c r="A571" s="161"/>
      <c r="B571" s="160"/>
      <c r="C571" s="159"/>
      <c r="D571" s="168"/>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4.25" customHeight="1" x14ac:dyDescent="0.2">
      <c r="A572" s="161"/>
      <c r="B572" s="160"/>
      <c r="C572" s="159"/>
      <c r="D572" s="168"/>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4.25" customHeight="1" x14ac:dyDescent="0.2">
      <c r="A573" s="161"/>
      <c r="B573" s="160"/>
      <c r="C573" s="159"/>
      <c r="D573" s="168"/>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4.25" customHeight="1" x14ac:dyDescent="0.2">
      <c r="A574" s="161"/>
      <c r="B574" s="160"/>
      <c r="C574" s="159"/>
      <c r="D574" s="168"/>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4.25" customHeight="1" x14ac:dyDescent="0.2">
      <c r="A575" s="161"/>
      <c r="B575" s="160"/>
      <c r="C575" s="159"/>
      <c r="D575" s="168"/>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4.25" customHeight="1" x14ac:dyDescent="0.2">
      <c r="A576" s="161"/>
      <c r="B576" s="160"/>
      <c r="C576" s="159"/>
      <c r="D576" s="168"/>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4.25" customHeight="1" x14ac:dyDescent="0.2">
      <c r="A577" s="161"/>
      <c r="B577" s="160"/>
      <c r="C577" s="159"/>
      <c r="D577" s="168"/>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4.25" customHeight="1" x14ac:dyDescent="0.2">
      <c r="A578" s="161"/>
      <c r="B578" s="160"/>
      <c r="C578" s="159"/>
      <c r="D578" s="168"/>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4.25" customHeight="1" x14ac:dyDescent="0.2">
      <c r="A579" s="161"/>
      <c r="B579" s="160"/>
      <c r="C579" s="159"/>
      <c r="D579" s="168"/>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4.25" customHeight="1" x14ac:dyDescent="0.2">
      <c r="A580" s="161"/>
      <c r="B580" s="160"/>
      <c r="C580" s="159"/>
      <c r="D580" s="168"/>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4.25" customHeight="1" x14ac:dyDescent="0.2">
      <c r="A581" s="161"/>
      <c r="B581" s="160"/>
      <c r="C581" s="159"/>
      <c r="D581" s="168"/>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4.25" customHeight="1" x14ac:dyDescent="0.2">
      <c r="A582" s="161"/>
      <c r="B582" s="160"/>
      <c r="C582" s="159"/>
      <c r="D582" s="168"/>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4.25" customHeight="1" x14ac:dyDescent="0.2">
      <c r="A583" s="161"/>
      <c r="B583" s="160"/>
      <c r="C583" s="159"/>
      <c r="D583" s="168"/>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4.25" customHeight="1" x14ac:dyDescent="0.2">
      <c r="A584" s="161"/>
      <c r="B584" s="160"/>
      <c r="C584" s="159"/>
      <c r="D584" s="168"/>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4.25" customHeight="1" x14ac:dyDescent="0.2">
      <c r="A585" s="161"/>
      <c r="B585" s="160"/>
      <c r="C585" s="159"/>
      <c r="D585" s="168"/>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4.25" customHeight="1" x14ac:dyDescent="0.2">
      <c r="A586" s="161"/>
      <c r="B586" s="160"/>
      <c r="C586" s="159"/>
      <c r="D586" s="168"/>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4.25" customHeight="1" x14ac:dyDescent="0.2">
      <c r="A587" s="161"/>
      <c r="B587" s="160"/>
      <c r="C587" s="159"/>
      <c r="D587" s="168"/>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4.25" customHeight="1" x14ac:dyDescent="0.2">
      <c r="A588" s="161"/>
      <c r="B588" s="160"/>
      <c r="C588" s="159"/>
      <c r="D588" s="168"/>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4.25" customHeight="1" x14ac:dyDescent="0.2">
      <c r="A589" s="161"/>
      <c r="B589" s="160"/>
      <c r="C589" s="159"/>
      <c r="D589" s="168"/>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4.25" customHeight="1" x14ac:dyDescent="0.2">
      <c r="A590" s="161"/>
      <c r="B590" s="160"/>
      <c r="C590" s="159"/>
      <c r="D590" s="168"/>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4.25" customHeight="1" x14ac:dyDescent="0.2">
      <c r="A591" s="161"/>
      <c r="B591" s="160"/>
      <c r="C591" s="159"/>
      <c r="D591" s="168"/>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4.25" customHeight="1" x14ac:dyDescent="0.2">
      <c r="A592" s="161"/>
      <c r="B592" s="160"/>
      <c r="C592" s="159"/>
      <c r="D592" s="168"/>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4.25" customHeight="1" x14ac:dyDescent="0.2">
      <c r="A593" s="161"/>
      <c r="B593" s="160"/>
      <c r="C593" s="159"/>
      <c r="D593" s="168"/>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4.25" customHeight="1" x14ac:dyDescent="0.2">
      <c r="A594" s="161"/>
      <c r="B594" s="160"/>
      <c r="C594" s="159"/>
      <c r="D594" s="168"/>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4.25" customHeight="1" x14ac:dyDescent="0.2">
      <c r="A595" s="161"/>
      <c r="B595" s="160"/>
      <c r="C595" s="159"/>
      <c r="D595" s="168"/>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4.25" customHeight="1" x14ac:dyDescent="0.2">
      <c r="A596" s="161"/>
      <c r="B596" s="160"/>
      <c r="C596" s="159"/>
      <c r="D596" s="168"/>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4.25" customHeight="1" x14ac:dyDescent="0.2">
      <c r="A597" s="161"/>
      <c r="B597" s="160"/>
      <c r="C597" s="159"/>
      <c r="D597" s="168"/>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4.25" customHeight="1" x14ac:dyDescent="0.2">
      <c r="A598" s="161"/>
      <c r="B598" s="160"/>
      <c r="C598" s="159"/>
      <c r="D598" s="168"/>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4.25" customHeight="1" x14ac:dyDescent="0.2">
      <c r="A599" s="161"/>
      <c r="B599" s="160"/>
      <c r="C599" s="159"/>
      <c r="D599" s="168"/>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4.25" customHeight="1" x14ac:dyDescent="0.2">
      <c r="A600" s="161"/>
      <c r="B600" s="160"/>
      <c r="C600" s="159"/>
      <c r="D600" s="168"/>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4.25" customHeight="1" x14ac:dyDescent="0.2">
      <c r="A601" s="161"/>
      <c r="B601" s="160"/>
      <c r="C601" s="159"/>
      <c r="D601" s="168"/>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4.25" customHeight="1" x14ac:dyDescent="0.2">
      <c r="A602" s="161"/>
      <c r="B602" s="160"/>
      <c r="C602" s="159"/>
      <c r="D602" s="168"/>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4.25" customHeight="1" x14ac:dyDescent="0.2">
      <c r="A603" s="161"/>
      <c r="B603" s="160"/>
      <c r="C603" s="159"/>
      <c r="D603" s="168"/>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4.25" customHeight="1" x14ac:dyDescent="0.2">
      <c r="A604" s="161"/>
      <c r="B604" s="160"/>
      <c r="C604" s="159"/>
      <c r="D604" s="168"/>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4.25" customHeight="1" x14ac:dyDescent="0.2">
      <c r="A605" s="161"/>
      <c r="B605" s="160"/>
      <c r="C605" s="159"/>
      <c r="D605" s="168"/>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4.25" customHeight="1" x14ac:dyDescent="0.2">
      <c r="A606" s="161"/>
      <c r="B606" s="160"/>
      <c r="C606" s="159"/>
      <c r="D606" s="168"/>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4.25" customHeight="1" x14ac:dyDescent="0.2">
      <c r="A607" s="161"/>
      <c r="B607" s="160"/>
      <c r="C607" s="159"/>
      <c r="D607" s="168"/>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4.25" customHeight="1" x14ac:dyDescent="0.2">
      <c r="A608" s="161"/>
      <c r="B608" s="160"/>
      <c r="C608" s="159"/>
      <c r="D608" s="168"/>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4.25" customHeight="1" x14ac:dyDescent="0.2">
      <c r="A609" s="161"/>
      <c r="B609" s="160"/>
      <c r="C609" s="159"/>
      <c r="D609" s="168"/>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4.25" customHeight="1" x14ac:dyDescent="0.2">
      <c r="A610" s="161"/>
      <c r="B610" s="160"/>
      <c r="C610" s="159"/>
      <c r="D610" s="168"/>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4.25" customHeight="1" x14ac:dyDescent="0.2">
      <c r="A611" s="161"/>
      <c r="B611" s="160"/>
      <c r="C611" s="159"/>
      <c r="D611" s="168"/>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4.25" customHeight="1" x14ac:dyDescent="0.2">
      <c r="A612" s="161"/>
      <c r="B612" s="160"/>
      <c r="C612" s="159"/>
      <c r="D612" s="168"/>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4.25" customHeight="1" x14ac:dyDescent="0.2">
      <c r="A613" s="161"/>
      <c r="B613" s="160"/>
      <c r="C613" s="159"/>
      <c r="D613" s="168"/>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4.25" customHeight="1" x14ac:dyDescent="0.2">
      <c r="A614" s="161"/>
      <c r="B614" s="160"/>
      <c r="C614" s="159"/>
      <c r="D614" s="168"/>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4.25" customHeight="1" x14ac:dyDescent="0.2">
      <c r="A615" s="161"/>
      <c r="B615" s="160"/>
      <c r="C615" s="159"/>
      <c r="D615" s="168"/>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4.25" customHeight="1" x14ac:dyDescent="0.2">
      <c r="A616" s="161"/>
      <c r="B616" s="160"/>
      <c r="C616" s="159"/>
      <c r="D616" s="168"/>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4.25" customHeight="1" x14ac:dyDescent="0.2">
      <c r="A617" s="161"/>
      <c r="B617" s="160"/>
      <c r="C617" s="159"/>
      <c r="D617" s="168"/>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4.25" customHeight="1" x14ac:dyDescent="0.2">
      <c r="A618" s="161"/>
      <c r="B618" s="160"/>
      <c r="C618" s="159"/>
      <c r="D618" s="168"/>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4.25" customHeight="1" x14ac:dyDescent="0.2">
      <c r="A619" s="161"/>
      <c r="B619" s="160"/>
      <c r="C619" s="159"/>
      <c r="D619" s="168"/>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4.25" customHeight="1" x14ac:dyDescent="0.2">
      <c r="A620" s="161"/>
      <c r="B620" s="160"/>
      <c r="C620" s="159"/>
      <c r="D620" s="168"/>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4.25" customHeight="1" x14ac:dyDescent="0.2">
      <c r="A621" s="161"/>
      <c r="B621" s="160"/>
      <c r="C621" s="159"/>
      <c r="D621" s="168"/>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4.25" customHeight="1" x14ac:dyDescent="0.2">
      <c r="A622" s="161"/>
      <c r="B622" s="160"/>
      <c r="C622" s="159"/>
      <c r="D622" s="168"/>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4.25" customHeight="1" x14ac:dyDescent="0.2">
      <c r="A623" s="161"/>
      <c r="B623" s="160"/>
      <c r="C623" s="159"/>
      <c r="D623" s="168"/>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4.25" customHeight="1" x14ac:dyDescent="0.2">
      <c r="A624" s="161"/>
      <c r="B624" s="160"/>
      <c r="C624" s="159"/>
      <c r="D624" s="168"/>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4.25" customHeight="1" x14ac:dyDescent="0.2">
      <c r="A625" s="161"/>
      <c r="B625" s="160"/>
      <c r="C625" s="159"/>
      <c r="D625" s="168"/>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4.25" customHeight="1" x14ac:dyDescent="0.2">
      <c r="A626" s="161"/>
      <c r="B626" s="160"/>
      <c r="C626" s="159"/>
      <c r="D626" s="168"/>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4.25" customHeight="1" x14ac:dyDescent="0.2">
      <c r="A627" s="161"/>
      <c r="B627" s="160"/>
      <c r="C627" s="159"/>
      <c r="D627" s="168"/>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4.25" customHeight="1" x14ac:dyDescent="0.2">
      <c r="A628" s="161"/>
      <c r="B628" s="160"/>
      <c r="C628" s="159"/>
      <c r="D628" s="168"/>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4.25" customHeight="1" x14ac:dyDescent="0.2">
      <c r="A629" s="161"/>
      <c r="B629" s="160"/>
      <c r="C629" s="159"/>
      <c r="D629" s="168"/>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4.25" customHeight="1" x14ac:dyDescent="0.2">
      <c r="A630" s="161"/>
      <c r="B630" s="160"/>
      <c r="C630" s="159"/>
      <c r="D630" s="168"/>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4.25" customHeight="1" x14ac:dyDescent="0.2">
      <c r="A631" s="161"/>
      <c r="B631" s="160"/>
      <c r="C631" s="159"/>
      <c r="D631" s="168"/>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4.25" customHeight="1" x14ac:dyDescent="0.2">
      <c r="A632" s="161"/>
      <c r="B632" s="160"/>
      <c r="C632" s="159"/>
      <c r="D632" s="168"/>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4.25" customHeight="1" x14ac:dyDescent="0.2">
      <c r="A633" s="161"/>
      <c r="B633" s="160"/>
      <c r="C633" s="159"/>
      <c r="D633" s="168"/>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4.25" customHeight="1" x14ac:dyDescent="0.2">
      <c r="A634" s="161"/>
      <c r="B634" s="160"/>
      <c r="C634" s="159"/>
      <c r="D634" s="168"/>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4.25" customHeight="1" x14ac:dyDescent="0.2">
      <c r="A635" s="161"/>
      <c r="B635" s="160"/>
      <c r="C635" s="159"/>
      <c r="D635" s="168"/>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4.25" customHeight="1" x14ac:dyDescent="0.2">
      <c r="A636" s="161"/>
      <c r="B636" s="160"/>
      <c r="C636" s="159"/>
      <c r="D636" s="168"/>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4.25" customHeight="1" x14ac:dyDescent="0.2">
      <c r="A637" s="161"/>
      <c r="B637" s="160"/>
      <c r="C637" s="159"/>
      <c r="D637" s="168"/>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4.25" customHeight="1" x14ac:dyDescent="0.2">
      <c r="A638" s="161"/>
      <c r="B638" s="160"/>
      <c r="C638" s="159"/>
      <c r="D638" s="168"/>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4.25" customHeight="1" x14ac:dyDescent="0.2">
      <c r="A639" s="161"/>
      <c r="B639" s="160"/>
      <c r="C639" s="159"/>
      <c r="D639" s="168"/>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4.25" customHeight="1" x14ac:dyDescent="0.2">
      <c r="A640" s="161"/>
      <c r="B640" s="160"/>
      <c r="C640" s="159"/>
      <c r="D640" s="168"/>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4.25" customHeight="1" x14ac:dyDescent="0.2">
      <c r="A641" s="161"/>
      <c r="B641" s="160"/>
      <c r="C641" s="159"/>
      <c r="D641" s="168"/>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4.25" customHeight="1" x14ac:dyDescent="0.2">
      <c r="A642" s="161"/>
      <c r="B642" s="160"/>
      <c r="C642" s="159"/>
      <c r="D642" s="168"/>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4.25" customHeight="1" x14ac:dyDescent="0.2">
      <c r="A643" s="161"/>
      <c r="B643" s="160"/>
      <c r="C643" s="159"/>
      <c r="D643" s="168"/>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4.25" customHeight="1" x14ac:dyDescent="0.2">
      <c r="A644" s="161"/>
      <c r="B644" s="160"/>
      <c r="C644" s="159"/>
      <c r="D644" s="168"/>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4.25" customHeight="1" x14ac:dyDescent="0.2">
      <c r="A645" s="161"/>
      <c r="B645" s="160"/>
      <c r="C645" s="159"/>
      <c r="D645" s="168"/>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4.25" customHeight="1" x14ac:dyDescent="0.2">
      <c r="A646" s="161"/>
      <c r="B646" s="160"/>
      <c r="C646" s="159"/>
      <c r="D646" s="168"/>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4.25" customHeight="1" x14ac:dyDescent="0.2">
      <c r="A647" s="161"/>
      <c r="B647" s="160"/>
      <c r="C647" s="159"/>
      <c r="D647" s="168"/>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4.25" customHeight="1" x14ac:dyDescent="0.2">
      <c r="A648" s="161"/>
      <c r="B648" s="160"/>
      <c r="C648" s="159"/>
      <c r="D648" s="168"/>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4.25" customHeight="1" x14ac:dyDescent="0.2">
      <c r="A649" s="161"/>
      <c r="B649" s="160"/>
      <c r="C649" s="159"/>
      <c r="D649" s="168"/>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4.25" customHeight="1" x14ac:dyDescent="0.2">
      <c r="A650" s="161"/>
      <c r="B650" s="160"/>
      <c r="C650" s="159"/>
      <c r="D650" s="168"/>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4.25" customHeight="1" x14ac:dyDescent="0.2">
      <c r="A651" s="161"/>
      <c r="B651" s="160"/>
      <c r="C651" s="159"/>
      <c r="D651" s="168"/>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4.25" customHeight="1" x14ac:dyDescent="0.2">
      <c r="A652" s="161"/>
      <c r="B652" s="160"/>
      <c r="C652" s="159"/>
      <c r="D652" s="168"/>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4.25" customHeight="1" x14ac:dyDescent="0.2">
      <c r="A653" s="161"/>
      <c r="B653" s="160"/>
      <c r="C653" s="159"/>
      <c r="D653" s="168"/>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4.25" customHeight="1" x14ac:dyDescent="0.2">
      <c r="A654" s="161"/>
      <c r="B654" s="160"/>
      <c r="C654" s="159"/>
      <c r="D654" s="168"/>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4.25" customHeight="1" x14ac:dyDescent="0.2">
      <c r="A655" s="161"/>
      <c r="B655" s="160"/>
      <c r="C655" s="159"/>
      <c r="D655" s="168"/>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4.25" customHeight="1" x14ac:dyDescent="0.2">
      <c r="A656" s="161"/>
      <c r="B656" s="160"/>
      <c r="C656" s="159"/>
      <c r="D656" s="168"/>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4.25" customHeight="1" x14ac:dyDescent="0.2">
      <c r="A657" s="161"/>
      <c r="B657" s="160"/>
      <c r="C657" s="159"/>
      <c r="D657" s="168"/>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4.25" customHeight="1" x14ac:dyDescent="0.2">
      <c r="A658" s="161"/>
      <c r="B658" s="160"/>
      <c r="C658" s="159"/>
      <c r="D658" s="168"/>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4.25" customHeight="1" x14ac:dyDescent="0.2">
      <c r="A659" s="161"/>
      <c r="B659" s="160"/>
      <c r="C659" s="159"/>
      <c r="D659" s="168"/>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4.25" customHeight="1" x14ac:dyDescent="0.2">
      <c r="A660" s="161"/>
      <c r="B660" s="160"/>
      <c r="C660" s="159"/>
      <c r="D660" s="168"/>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4.25" customHeight="1" x14ac:dyDescent="0.2">
      <c r="A661" s="161"/>
      <c r="B661" s="160"/>
      <c r="C661" s="159"/>
      <c r="D661" s="168"/>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4.25" customHeight="1" x14ac:dyDescent="0.2">
      <c r="A662" s="161"/>
      <c r="B662" s="160"/>
      <c r="C662" s="159"/>
      <c r="D662" s="168"/>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4.25" customHeight="1" x14ac:dyDescent="0.2">
      <c r="A663" s="161"/>
      <c r="B663" s="160"/>
      <c r="C663" s="159"/>
      <c r="D663" s="168"/>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4.25" customHeight="1" x14ac:dyDescent="0.2">
      <c r="A664" s="161"/>
      <c r="B664" s="160"/>
      <c r="C664" s="159"/>
      <c r="D664" s="168"/>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4.25" customHeight="1" x14ac:dyDescent="0.2">
      <c r="A665" s="161"/>
      <c r="B665" s="160"/>
      <c r="C665" s="159"/>
      <c r="D665" s="168"/>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4.25" customHeight="1" x14ac:dyDescent="0.2">
      <c r="A666" s="161"/>
      <c r="B666" s="160"/>
      <c r="C666" s="159"/>
      <c r="D666" s="168"/>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4.25" customHeight="1" x14ac:dyDescent="0.2">
      <c r="A667" s="161"/>
      <c r="B667" s="160"/>
      <c r="C667" s="159"/>
      <c r="D667" s="168"/>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4.25" customHeight="1" x14ac:dyDescent="0.2">
      <c r="A668" s="161"/>
      <c r="B668" s="160"/>
      <c r="C668" s="159"/>
      <c r="D668" s="168"/>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4.25" customHeight="1" x14ac:dyDescent="0.2">
      <c r="A669" s="161"/>
      <c r="B669" s="160"/>
      <c r="C669" s="159"/>
      <c r="D669" s="168"/>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4.25" customHeight="1" x14ac:dyDescent="0.2">
      <c r="A670" s="161"/>
      <c r="B670" s="160"/>
      <c r="C670" s="159"/>
      <c r="D670" s="168"/>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4.25" customHeight="1" x14ac:dyDescent="0.2">
      <c r="A671" s="161"/>
      <c r="B671" s="160"/>
      <c r="C671" s="159"/>
      <c r="D671" s="168"/>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4.25" customHeight="1" x14ac:dyDescent="0.2">
      <c r="A672" s="161"/>
      <c r="B672" s="160"/>
      <c r="C672" s="159"/>
      <c r="D672" s="168"/>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4.25" customHeight="1" x14ac:dyDescent="0.2">
      <c r="A673" s="161"/>
      <c r="B673" s="160"/>
      <c r="C673" s="159"/>
      <c r="D673" s="168"/>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4.25" customHeight="1" x14ac:dyDescent="0.2">
      <c r="A674" s="161"/>
      <c r="B674" s="160"/>
      <c r="C674" s="159"/>
      <c r="D674" s="168"/>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4.25" customHeight="1" x14ac:dyDescent="0.2">
      <c r="A675" s="161"/>
      <c r="B675" s="160"/>
      <c r="C675" s="159"/>
      <c r="D675" s="168"/>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4.25" customHeight="1" x14ac:dyDescent="0.2">
      <c r="A676" s="161"/>
      <c r="B676" s="160"/>
      <c r="C676" s="159"/>
      <c r="D676" s="168"/>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4.25" customHeight="1" x14ac:dyDescent="0.2">
      <c r="A677" s="161"/>
      <c r="B677" s="160"/>
      <c r="C677" s="159"/>
      <c r="D677" s="168"/>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4.25" customHeight="1" x14ac:dyDescent="0.2">
      <c r="A678" s="161"/>
      <c r="B678" s="160"/>
      <c r="C678" s="159"/>
      <c r="D678" s="168"/>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4.25" customHeight="1" x14ac:dyDescent="0.2">
      <c r="A679" s="161"/>
      <c r="B679" s="160"/>
      <c r="C679" s="159"/>
      <c r="D679" s="168"/>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4.25" customHeight="1" x14ac:dyDescent="0.2">
      <c r="A680" s="161"/>
      <c r="B680" s="160"/>
      <c r="C680" s="159"/>
      <c r="D680" s="168"/>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4.25" customHeight="1" x14ac:dyDescent="0.2">
      <c r="A681" s="161"/>
      <c r="B681" s="160"/>
      <c r="C681" s="159"/>
      <c r="D681" s="168"/>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4.25" customHeight="1" x14ac:dyDescent="0.2">
      <c r="A682" s="161"/>
      <c r="B682" s="160"/>
      <c r="C682" s="159"/>
      <c r="D682" s="168"/>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4.25" customHeight="1" x14ac:dyDescent="0.2">
      <c r="A683" s="161"/>
      <c r="B683" s="160"/>
      <c r="C683" s="159"/>
      <c r="D683" s="168"/>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4.25" customHeight="1" x14ac:dyDescent="0.2">
      <c r="A684" s="161"/>
      <c r="B684" s="160"/>
      <c r="C684" s="159"/>
      <c r="D684" s="168"/>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4.25" customHeight="1" x14ac:dyDescent="0.2">
      <c r="A685" s="161"/>
      <c r="B685" s="160"/>
      <c r="C685" s="159"/>
      <c r="D685" s="168"/>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4.25" customHeight="1" x14ac:dyDescent="0.2">
      <c r="A686" s="161"/>
      <c r="B686" s="160"/>
      <c r="C686" s="159"/>
      <c r="D686" s="168"/>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4.25" customHeight="1" x14ac:dyDescent="0.2">
      <c r="A687" s="161"/>
      <c r="B687" s="160"/>
      <c r="C687" s="159"/>
      <c r="D687" s="168"/>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4.25" customHeight="1" x14ac:dyDescent="0.2">
      <c r="A688" s="161"/>
      <c r="B688" s="160"/>
      <c r="C688" s="159"/>
      <c r="D688" s="168"/>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4.25" customHeight="1" x14ac:dyDescent="0.2">
      <c r="A689" s="161"/>
      <c r="B689" s="160"/>
      <c r="C689" s="159"/>
      <c r="D689" s="168"/>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4.25" customHeight="1" x14ac:dyDescent="0.2">
      <c r="A690" s="161"/>
      <c r="B690" s="160"/>
      <c r="C690" s="159"/>
      <c r="D690" s="168"/>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4.25" customHeight="1" x14ac:dyDescent="0.2">
      <c r="A691" s="161"/>
      <c r="B691" s="160"/>
      <c r="C691" s="159"/>
      <c r="D691" s="168"/>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4.25" customHeight="1" x14ac:dyDescent="0.2">
      <c r="A692" s="161"/>
      <c r="B692" s="160"/>
      <c r="C692" s="159"/>
      <c r="D692" s="168"/>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4.25" customHeight="1" x14ac:dyDescent="0.2">
      <c r="A693" s="161"/>
      <c r="B693" s="160"/>
      <c r="C693" s="159"/>
      <c r="D693" s="168"/>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4.25" customHeight="1" x14ac:dyDescent="0.2">
      <c r="A694" s="161"/>
      <c r="B694" s="160"/>
      <c r="C694" s="159"/>
      <c r="D694" s="168"/>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4.25" customHeight="1" x14ac:dyDescent="0.2">
      <c r="A695" s="161"/>
      <c r="B695" s="160"/>
      <c r="C695" s="159"/>
      <c r="D695" s="168"/>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4.25" customHeight="1" x14ac:dyDescent="0.2">
      <c r="A696" s="161"/>
      <c r="B696" s="160"/>
      <c r="C696" s="159"/>
      <c r="D696" s="168"/>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4.25" customHeight="1" x14ac:dyDescent="0.2">
      <c r="A697" s="161"/>
      <c r="B697" s="160"/>
      <c r="C697" s="159"/>
      <c r="D697" s="168"/>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4.25" customHeight="1" x14ac:dyDescent="0.2">
      <c r="A698" s="161"/>
      <c r="B698" s="160"/>
      <c r="C698" s="159"/>
      <c r="D698" s="168"/>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4.25" customHeight="1" x14ac:dyDescent="0.2">
      <c r="A699" s="161"/>
      <c r="B699" s="160"/>
      <c r="C699" s="159"/>
      <c r="D699" s="168"/>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4.25" customHeight="1" x14ac:dyDescent="0.2">
      <c r="A700" s="161"/>
      <c r="B700" s="160"/>
      <c r="C700" s="159"/>
      <c r="D700" s="168"/>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4.25" customHeight="1" x14ac:dyDescent="0.2">
      <c r="A701" s="161"/>
      <c r="B701" s="160"/>
      <c r="C701" s="159"/>
      <c r="D701" s="168"/>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4.25" customHeight="1" x14ac:dyDescent="0.2">
      <c r="A702" s="161"/>
      <c r="B702" s="160"/>
      <c r="C702" s="159"/>
      <c r="D702" s="168"/>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4.25" customHeight="1" x14ac:dyDescent="0.2">
      <c r="A703" s="161"/>
      <c r="B703" s="160"/>
      <c r="C703" s="159"/>
      <c r="D703" s="168"/>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4.25" customHeight="1" x14ac:dyDescent="0.2">
      <c r="A704" s="161"/>
      <c r="B704" s="160"/>
      <c r="C704" s="159"/>
      <c r="D704" s="168"/>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4.25" customHeight="1" x14ac:dyDescent="0.2">
      <c r="A705" s="161"/>
      <c r="B705" s="160"/>
      <c r="C705" s="159"/>
      <c r="D705" s="168"/>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4.25" customHeight="1" x14ac:dyDescent="0.2">
      <c r="A706" s="161"/>
      <c r="B706" s="160"/>
      <c r="C706" s="159"/>
      <c r="D706" s="168"/>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4.25" customHeight="1" x14ac:dyDescent="0.2">
      <c r="A707" s="161"/>
      <c r="B707" s="160"/>
      <c r="C707" s="159"/>
      <c r="D707" s="168"/>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4.25" customHeight="1" x14ac:dyDescent="0.2">
      <c r="A708" s="161"/>
      <c r="B708" s="160"/>
      <c r="C708" s="159"/>
      <c r="D708" s="168"/>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4.25" customHeight="1" x14ac:dyDescent="0.2">
      <c r="A709" s="161"/>
      <c r="B709" s="160"/>
      <c r="C709" s="159"/>
      <c r="D709" s="168"/>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4.25" customHeight="1" x14ac:dyDescent="0.2">
      <c r="A710" s="161"/>
      <c r="B710" s="160"/>
      <c r="C710" s="159"/>
      <c r="D710" s="168"/>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4.25" customHeight="1" x14ac:dyDescent="0.2">
      <c r="A711" s="161"/>
      <c r="B711" s="160"/>
      <c r="C711" s="159"/>
      <c r="D711" s="168"/>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4.25" customHeight="1" x14ac:dyDescent="0.2">
      <c r="A712" s="161"/>
      <c r="B712" s="160"/>
      <c r="C712" s="159"/>
      <c r="D712" s="168"/>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4.25" customHeight="1" x14ac:dyDescent="0.2">
      <c r="A713" s="161"/>
      <c r="B713" s="160"/>
      <c r="C713" s="159"/>
      <c r="D713" s="168"/>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4.25" customHeight="1" x14ac:dyDescent="0.2">
      <c r="A714" s="161"/>
      <c r="B714" s="160"/>
      <c r="C714" s="159"/>
      <c r="D714" s="168"/>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4.25" customHeight="1" x14ac:dyDescent="0.2">
      <c r="A715" s="161"/>
      <c r="B715" s="160"/>
      <c r="C715" s="159"/>
      <c r="D715" s="168"/>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4.25" customHeight="1" x14ac:dyDescent="0.2">
      <c r="A716" s="161"/>
      <c r="B716" s="160"/>
      <c r="C716" s="159"/>
      <c r="D716" s="168"/>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4.25" customHeight="1" x14ac:dyDescent="0.2">
      <c r="A717" s="161"/>
      <c r="B717" s="160"/>
      <c r="C717" s="159"/>
      <c r="D717" s="168"/>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4.25" customHeight="1" x14ac:dyDescent="0.2">
      <c r="A718" s="161"/>
      <c r="B718" s="160"/>
      <c r="C718" s="159"/>
      <c r="D718" s="168"/>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4.25" customHeight="1" x14ac:dyDescent="0.2">
      <c r="A719" s="161"/>
      <c r="B719" s="160"/>
      <c r="C719" s="159"/>
      <c r="D719" s="168"/>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4.25" customHeight="1" x14ac:dyDescent="0.2">
      <c r="A720" s="161"/>
      <c r="B720" s="160"/>
      <c r="C720" s="159"/>
      <c r="D720" s="168"/>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4.25" customHeight="1" x14ac:dyDescent="0.2">
      <c r="A721" s="161"/>
      <c r="B721" s="160"/>
      <c r="C721" s="159"/>
      <c r="D721" s="168"/>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4.25" customHeight="1" x14ac:dyDescent="0.2">
      <c r="A722" s="161"/>
      <c r="B722" s="160"/>
      <c r="C722" s="159"/>
      <c r="D722" s="168"/>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4.25" customHeight="1" x14ac:dyDescent="0.2">
      <c r="A723" s="161"/>
      <c r="B723" s="160"/>
      <c r="C723" s="159"/>
      <c r="D723" s="168"/>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4.25" customHeight="1" x14ac:dyDescent="0.2">
      <c r="A724" s="161"/>
      <c r="B724" s="160"/>
      <c r="C724" s="159"/>
      <c r="D724" s="168"/>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4.25" customHeight="1" x14ac:dyDescent="0.2">
      <c r="A725" s="161"/>
      <c r="B725" s="160"/>
      <c r="C725" s="159"/>
      <c r="D725" s="168"/>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4.25" customHeight="1" x14ac:dyDescent="0.2">
      <c r="A726" s="161"/>
      <c r="B726" s="160"/>
      <c r="C726" s="159"/>
      <c r="D726" s="168"/>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4.25" customHeight="1" x14ac:dyDescent="0.2">
      <c r="A727" s="161"/>
      <c r="B727" s="160"/>
      <c r="C727" s="159"/>
      <c r="D727" s="168"/>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4.25" customHeight="1" x14ac:dyDescent="0.2">
      <c r="A728" s="161"/>
      <c r="B728" s="160"/>
      <c r="C728" s="159"/>
      <c r="D728" s="168"/>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4.25" customHeight="1" x14ac:dyDescent="0.2">
      <c r="A729" s="161"/>
      <c r="B729" s="160"/>
      <c r="C729" s="159"/>
      <c r="D729" s="168"/>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4.25" customHeight="1" x14ac:dyDescent="0.2">
      <c r="A730" s="161"/>
      <c r="B730" s="160"/>
      <c r="C730" s="159"/>
      <c r="D730" s="168"/>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4.25" customHeight="1" x14ac:dyDescent="0.2">
      <c r="A731" s="161"/>
      <c r="B731" s="160"/>
      <c r="C731" s="159"/>
      <c r="D731" s="168"/>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4.25" customHeight="1" x14ac:dyDescent="0.2">
      <c r="A732" s="161"/>
      <c r="B732" s="160"/>
      <c r="C732" s="159"/>
      <c r="D732" s="168"/>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4.25" customHeight="1" x14ac:dyDescent="0.2">
      <c r="A733" s="161"/>
      <c r="B733" s="160"/>
      <c r="C733" s="159"/>
      <c r="D733" s="168"/>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4.25" customHeight="1" x14ac:dyDescent="0.2">
      <c r="A734" s="161"/>
      <c r="B734" s="160"/>
      <c r="C734" s="159"/>
      <c r="D734" s="168"/>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4.25" customHeight="1" x14ac:dyDescent="0.2">
      <c r="A735" s="161"/>
      <c r="B735" s="160"/>
      <c r="C735" s="159"/>
      <c r="D735" s="168"/>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4.25" customHeight="1" x14ac:dyDescent="0.2">
      <c r="A736" s="161"/>
      <c r="B736" s="160"/>
      <c r="C736" s="159"/>
      <c r="D736" s="168"/>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4.25" customHeight="1" x14ac:dyDescent="0.2">
      <c r="A737" s="161"/>
      <c r="B737" s="160"/>
      <c r="C737" s="159"/>
      <c r="D737" s="168"/>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4.25" customHeight="1" x14ac:dyDescent="0.2">
      <c r="A738" s="161"/>
      <c r="B738" s="160"/>
      <c r="C738" s="159"/>
      <c r="D738" s="168"/>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4.25" customHeight="1" x14ac:dyDescent="0.2">
      <c r="A739" s="161"/>
      <c r="B739" s="160"/>
      <c r="C739" s="159"/>
      <c r="D739" s="168"/>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4.25" customHeight="1" x14ac:dyDescent="0.2">
      <c r="A740" s="161"/>
      <c r="B740" s="160"/>
      <c r="C740" s="159"/>
      <c r="D740" s="168"/>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4.25" customHeight="1" x14ac:dyDescent="0.2">
      <c r="A741" s="161"/>
      <c r="B741" s="160"/>
      <c r="C741" s="159"/>
      <c r="D741" s="168"/>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4.25" customHeight="1" x14ac:dyDescent="0.2">
      <c r="A742" s="161"/>
      <c r="B742" s="160"/>
      <c r="C742" s="159"/>
      <c r="D742" s="168"/>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4.25" customHeight="1" x14ac:dyDescent="0.2">
      <c r="A743" s="161"/>
      <c r="B743" s="160"/>
      <c r="C743" s="159"/>
      <c r="D743" s="168"/>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4.25" customHeight="1" x14ac:dyDescent="0.2">
      <c r="A744" s="161"/>
      <c r="B744" s="160"/>
      <c r="C744" s="159"/>
      <c r="D744" s="168"/>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4.25" customHeight="1" x14ac:dyDescent="0.2">
      <c r="A745" s="161"/>
      <c r="B745" s="160"/>
      <c r="C745" s="159"/>
      <c r="D745" s="168"/>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4.25" customHeight="1" x14ac:dyDescent="0.2">
      <c r="A746" s="161"/>
      <c r="B746" s="160"/>
      <c r="C746" s="159"/>
      <c r="D746" s="168"/>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4.25" customHeight="1" x14ac:dyDescent="0.2">
      <c r="A747" s="161"/>
      <c r="B747" s="160"/>
      <c r="C747" s="159"/>
      <c r="D747" s="168"/>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4.25" customHeight="1" x14ac:dyDescent="0.2">
      <c r="A748" s="161"/>
      <c r="B748" s="160"/>
      <c r="C748" s="159"/>
      <c r="D748" s="168"/>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4.25" customHeight="1" x14ac:dyDescent="0.2">
      <c r="A749" s="161"/>
      <c r="B749" s="160"/>
      <c r="C749" s="159"/>
      <c r="D749" s="168"/>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4.25" customHeight="1" x14ac:dyDescent="0.2">
      <c r="A750" s="161"/>
      <c r="B750" s="160"/>
      <c r="C750" s="159"/>
      <c r="D750" s="168"/>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4.25" customHeight="1" x14ac:dyDescent="0.2">
      <c r="A751" s="161"/>
      <c r="B751" s="160"/>
      <c r="C751" s="159"/>
      <c r="D751" s="168"/>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4.25" customHeight="1" x14ac:dyDescent="0.2">
      <c r="A752" s="161"/>
      <c r="B752" s="160"/>
      <c r="C752" s="159"/>
      <c r="D752" s="168"/>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4.25" customHeight="1" x14ac:dyDescent="0.2">
      <c r="A753" s="161"/>
      <c r="B753" s="160"/>
      <c r="C753" s="159"/>
      <c r="D753" s="168"/>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4.25" customHeight="1" x14ac:dyDescent="0.2">
      <c r="A754" s="161"/>
      <c r="B754" s="160"/>
      <c r="C754" s="159"/>
      <c r="D754" s="168"/>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4.25" customHeight="1" x14ac:dyDescent="0.2">
      <c r="A755" s="161"/>
      <c r="B755" s="160"/>
      <c r="C755" s="159"/>
      <c r="D755" s="168"/>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4.25" customHeight="1" x14ac:dyDescent="0.2">
      <c r="A756" s="161"/>
      <c r="B756" s="160"/>
      <c r="C756" s="159"/>
      <c r="D756" s="168"/>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4.25" customHeight="1" x14ac:dyDescent="0.2">
      <c r="A757" s="161"/>
      <c r="B757" s="160"/>
      <c r="C757" s="159"/>
      <c r="D757" s="168"/>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4.25" customHeight="1" x14ac:dyDescent="0.2">
      <c r="A758" s="161"/>
      <c r="B758" s="160"/>
      <c r="C758" s="159"/>
      <c r="D758" s="168"/>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4.25" customHeight="1" x14ac:dyDescent="0.2">
      <c r="A759" s="161"/>
      <c r="B759" s="160"/>
      <c r="C759" s="159"/>
      <c r="D759" s="168"/>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4.25" customHeight="1" x14ac:dyDescent="0.2">
      <c r="A760" s="161"/>
      <c r="B760" s="160"/>
      <c r="C760" s="159"/>
      <c r="D760" s="168"/>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4.25" customHeight="1" x14ac:dyDescent="0.2">
      <c r="A761" s="161"/>
      <c r="B761" s="160"/>
      <c r="C761" s="159"/>
      <c r="D761" s="168"/>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4.25" customHeight="1" x14ac:dyDescent="0.2">
      <c r="A762" s="161"/>
      <c r="B762" s="160"/>
      <c r="C762" s="159"/>
      <c r="D762" s="168"/>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4.25" customHeight="1" x14ac:dyDescent="0.2">
      <c r="A763" s="161"/>
      <c r="B763" s="160"/>
      <c r="C763" s="159"/>
      <c r="D763" s="168"/>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4.25" customHeight="1" x14ac:dyDescent="0.2">
      <c r="A764" s="161"/>
      <c r="B764" s="160"/>
      <c r="C764" s="159"/>
      <c r="D764" s="168"/>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4.25" customHeight="1" x14ac:dyDescent="0.2">
      <c r="A765" s="161"/>
      <c r="B765" s="160"/>
      <c r="C765" s="159"/>
      <c r="D765" s="168"/>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4.25" customHeight="1" x14ac:dyDescent="0.2">
      <c r="A766" s="161"/>
      <c r="B766" s="160"/>
      <c r="C766" s="159"/>
      <c r="D766" s="168"/>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4.25" customHeight="1" x14ac:dyDescent="0.2">
      <c r="A767" s="161"/>
      <c r="B767" s="160"/>
      <c r="C767" s="159"/>
      <c r="D767" s="168"/>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4.25" customHeight="1" x14ac:dyDescent="0.2">
      <c r="A768" s="161"/>
      <c r="B768" s="160"/>
      <c r="C768" s="159"/>
      <c r="D768" s="168"/>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4.25" customHeight="1" x14ac:dyDescent="0.2">
      <c r="A769" s="161"/>
      <c r="B769" s="160"/>
      <c r="C769" s="159"/>
      <c r="D769" s="168"/>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4.25" customHeight="1" x14ac:dyDescent="0.2">
      <c r="A770" s="161"/>
      <c r="B770" s="160"/>
      <c r="C770" s="159"/>
      <c r="D770" s="168"/>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4.25" customHeight="1" x14ac:dyDescent="0.2">
      <c r="A771" s="161"/>
      <c r="B771" s="160"/>
      <c r="C771" s="159"/>
      <c r="D771" s="168"/>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4.25" customHeight="1" x14ac:dyDescent="0.2">
      <c r="A772" s="161"/>
      <c r="B772" s="160"/>
      <c r="C772" s="159"/>
      <c r="D772" s="168"/>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4.25" customHeight="1" x14ac:dyDescent="0.2">
      <c r="A773" s="161"/>
      <c r="B773" s="160"/>
      <c r="C773" s="159"/>
      <c r="D773" s="168"/>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4.25" customHeight="1" x14ac:dyDescent="0.2">
      <c r="A774" s="161"/>
      <c r="B774" s="160"/>
      <c r="C774" s="159"/>
      <c r="D774" s="168"/>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4.25" customHeight="1" x14ac:dyDescent="0.2">
      <c r="A775" s="161"/>
      <c r="B775" s="160"/>
      <c r="C775" s="159"/>
      <c r="D775" s="168"/>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4.25" customHeight="1" x14ac:dyDescent="0.2">
      <c r="A776" s="161"/>
      <c r="B776" s="160"/>
      <c r="C776" s="159"/>
      <c r="D776" s="168"/>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4.25" customHeight="1" x14ac:dyDescent="0.2">
      <c r="A777" s="161"/>
      <c r="B777" s="160"/>
      <c r="C777" s="159"/>
      <c r="D777" s="168"/>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4.25" customHeight="1" x14ac:dyDescent="0.2">
      <c r="A778" s="161"/>
      <c r="B778" s="160"/>
      <c r="C778" s="159"/>
      <c r="D778" s="168"/>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4.25" customHeight="1" x14ac:dyDescent="0.2">
      <c r="A779" s="161"/>
      <c r="B779" s="160"/>
      <c r="C779" s="159"/>
      <c r="D779" s="168"/>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4.25" customHeight="1" x14ac:dyDescent="0.2">
      <c r="A780" s="161"/>
      <c r="B780" s="160"/>
      <c r="C780" s="159"/>
      <c r="D780" s="168"/>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4.25" customHeight="1" x14ac:dyDescent="0.2">
      <c r="A781" s="161"/>
      <c r="B781" s="160"/>
      <c r="C781" s="159"/>
      <c r="D781" s="168"/>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4.25" customHeight="1" x14ac:dyDescent="0.2">
      <c r="A782" s="161"/>
      <c r="B782" s="160"/>
      <c r="C782" s="159"/>
      <c r="D782" s="168"/>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4.25" customHeight="1" x14ac:dyDescent="0.2">
      <c r="A783" s="161"/>
      <c r="B783" s="160"/>
      <c r="C783" s="159"/>
      <c r="D783" s="168"/>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4.25" customHeight="1" x14ac:dyDescent="0.2">
      <c r="A784" s="161"/>
      <c r="B784" s="160"/>
      <c r="C784" s="159"/>
      <c r="D784" s="168"/>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4.25" customHeight="1" x14ac:dyDescent="0.2">
      <c r="A785" s="161"/>
      <c r="B785" s="160"/>
      <c r="C785" s="159"/>
      <c r="D785" s="168"/>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4.25" customHeight="1" x14ac:dyDescent="0.2">
      <c r="A786" s="161"/>
      <c r="B786" s="160"/>
      <c r="C786" s="159"/>
      <c r="D786" s="168"/>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4.25" customHeight="1" x14ac:dyDescent="0.2">
      <c r="A787" s="161"/>
      <c r="B787" s="160"/>
      <c r="C787" s="159"/>
      <c r="D787" s="168"/>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4.25" customHeight="1" x14ac:dyDescent="0.2">
      <c r="A788" s="161"/>
      <c r="B788" s="160"/>
      <c r="C788" s="159"/>
      <c r="D788" s="168"/>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4.25" customHeight="1" x14ac:dyDescent="0.2">
      <c r="A789" s="161"/>
      <c r="B789" s="160"/>
      <c r="C789" s="159"/>
      <c r="D789" s="168"/>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4.25" customHeight="1" x14ac:dyDescent="0.2">
      <c r="A790" s="161"/>
      <c r="B790" s="160"/>
      <c r="C790" s="159"/>
      <c r="D790" s="168"/>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4.25" customHeight="1" x14ac:dyDescent="0.2">
      <c r="A791" s="161"/>
      <c r="B791" s="160"/>
      <c r="C791" s="159"/>
      <c r="D791" s="168"/>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4.25" customHeight="1" x14ac:dyDescent="0.2">
      <c r="A792" s="161"/>
      <c r="B792" s="160"/>
      <c r="C792" s="159"/>
      <c r="D792" s="168"/>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4.25" customHeight="1" x14ac:dyDescent="0.2">
      <c r="A793" s="161"/>
      <c r="B793" s="160"/>
      <c r="C793" s="159"/>
      <c r="D793" s="168"/>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4.25" customHeight="1" x14ac:dyDescent="0.2">
      <c r="A794" s="161"/>
      <c r="B794" s="160"/>
      <c r="C794" s="159"/>
      <c r="D794" s="168"/>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4.25" customHeight="1" x14ac:dyDescent="0.2">
      <c r="A795" s="161"/>
      <c r="B795" s="160"/>
      <c r="C795" s="159"/>
      <c r="D795" s="168"/>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4.25" customHeight="1" x14ac:dyDescent="0.2">
      <c r="A796" s="161"/>
      <c r="B796" s="160"/>
      <c r="C796" s="159"/>
      <c r="D796" s="168"/>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4.25" customHeight="1" x14ac:dyDescent="0.2">
      <c r="A797" s="161"/>
      <c r="B797" s="160"/>
      <c r="C797" s="159"/>
      <c r="D797" s="168"/>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4.25" customHeight="1" x14ac:dyDescent="0.2">
      <c r="A798" s="161"/>
      <c r="B798" s="160"/>
      <c r="C798" s="159"/>
      <c r="D798" s="168"/>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4.25" customHeight="1" x14ac:dyDescent="0.2">
      <c r="A799" s="161"/>
      <c r="B799" s="160"/>
      <c r="C799" s="159"/>
      <c r="D799" s="168"/>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4.25" customHeight="1" x14ac:dyDescent="0.2">
      <c r="A800" s="161"/>
      <c r="B800" s="160"/>
      <c r="C800" s="159"/>
      <c r="D800" s="168"/>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4.25" customHeight="1" x14ac:dyDescent="0.2">
      <c r="A801" s="161"/>
      <c r="B801" s="160"/>
      <c r="C801" s="159"/>
      <c r="D801" s="168"/>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4.25" customHeight="1" x14ac:dyDescent="0.2">
      <c r="A802" s="161"/>
      <c r="B802" s="160"/>
      <c r="C802" s="159"/>
      <c r="D802" s="168"/>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4.25" customHeight="1" x14ac:dyDescent="0.2">
      <c r="A803" s="161"/>
      <c r="B803" s="160"/>
      <c r="C803" s="159"/>
      <c r="D803" s="168"/>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4.25" customHeight="1" x14ac:dyDescent="0.2">
      <c r="A804" s="161"/>
      <c r="B804" s="160"/>
      <c r="C804" s="159"/>
      <c r="D804" s="168"/>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4.25" customHeight="1" x14ac:dyDescent="0.2">
      <c r="A805" s="161"/>
      <c r="B805" s="160"/>
      <c r="C805" s="159"/>
      <c r="D805" s="168"/>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4.25" customHeight="1" x14ac:dyDescent="0.2">
      <c r="A806" s="161"/>
      <c r="B806" s="160"/>
      <c r="C806" s="159"/>
      <c r="D806" s="168"/>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4.25" customHeight="1" x14ac:dyDescent="0.2">
      <c r="A807" s="161"/>
      <c r="B807" s="160"/>
      <c r="C807" s="159"/>
      <c r="D807" s="168"/>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4.25" customHeight="1" x14ac:dyDescent="0.2">
      <c r="A808" s="161"/>
      <c r="B808" s="160"/>
      <c r="C808" s="159"/>
      <c r="D808" s="168"/>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4.25" customHeight="1" x14ac:dyDescent="0.2">
      <c r="A809" s="161"/>
      <c r="B809" s="160"/>
      <c r="C809" s="159"/>
      <c r="D809" s="168"/>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4.25" customHeight="1" x14ac:dyDescent="0.2">
      <c r="A810" s="161"/>
      <c r="B810" s="160"/>
      <c r="C810" s="159"/>
      <c r="D810" s="168"/>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4.25" customHeight="1" x14ac:dyDescent="0.2">
      <c r="A811" s="161"/>
      <c r="B811" s="160"/>
      <c r="C811" s="159"/>
      <c r="D811" s="168"/>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4.25" customHeight="1" x14ac:dyDescent="0.2">
      <c r="A812" s="161"/>
      <c r="B812" s="160"/>
      <c r="C812" s="159"/>
      <c r="D812" s="168"/>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4.25" customHeight="1" x14ac:dyDescent="0.2">
      <c r="A813" s="161"/>
      <c r="B813" s="160"/>
      <c r="C813" s="159"/>
      <c r="D813" s="168"/>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4.25" customHeight="1" x14ac:dyDescent="0.2">
      <c r="A814" s="161"/>
      <c r="B814" s="160"/>
      <c r="C814" s="159"/>
      <c r="D814" s="168"/>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4.25" customHeight="1" x14ac:dyDescent="0.2">
      <c r="A815" s="161"/>
      <c r="B815" s="160"/>
      <c r="C815" s="159"/>
      <c r="D815" s="168"/>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4.25" customHeight="1" x14ac:dyDescent="0.2">
      <c r="A816" s="161"/>
      <c r="B816" s="160"/>
      <c r="C816" s="159"/>
      <c r="D816" s="168"/>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4.25" customHeight="1" x14ac:dyDescent="0.2">
      <c r="A817" s="161"/>
      <c r="B817" s="160"/>
      <c r="C817" s="159"/>
      <c r="D817" s="168"/>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4.25" customHeight="1" x14ac:dyDescent="0.2">
      <c r="A818" s="161"/>
      <c r="B818" s="160"/>
      <c r="C818" s="159"/>
      <c r="D818" s="168"/>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4.25" customHeight="1" x14ac:dyDescent="0.2">
      <c r="A819" s="161"/>
      <c r="B819" s="160"/>
      <c r="C819" s="159"/>
      <c r="D819" s="168"/>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4.25" customHeight="1" x14ac:dyDescent="0.2">
      <c r="A820" s="161"/>
      <c r="B820" s="160"/>
      <c r="C820" s="159"/>
      <c r="D820" s="168"/>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4.25" customHeight="1" x14ac:dyDescent="0.2">
      <c r="A821" s="161"/>
      <c r="B821" s="160"/>
      <c r="C821" s="159"/>
      <c r="D821" s="168"/>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4.25" customHeight="1" x14ac:dyDescent="0.2">
      <c r="A822" s="161"/>
      <c r="B822" s="160"/>
      <c r="C822" s="159"/>
      <c r="D822" s="168"/>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4.25" customHeight="1" x14ac:dyDescent="0.2">
      <c r="A823" s="161"/>
      <c r="B823" s="160"/>
      <c r="C823" s="159"/>
      <c r="D823" s="168"/>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4.25" customHeight="1" x14ac:dyDescent="0.2">
      <c r="A824" s="161"/>
      <c r="B824" s="160"/>
      <c r="C824" s="159"/>
      <c r="D824" s="168"/>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4.25" customHeight="1" x14ac:dyDescent="0.2">
      <c r="A825" s="161"/>
      <c r="B825" s="160"/>
      <c r="C825" s="159"/>
      <c r="D825" s="168"/>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4.25" customHeight="1" x14ac:dyDescent="0.2">
      <c r="A826" s="161"/>
      <c r="B826" s="160"/>
      <c r="C826" s="159"/>
      <c r="D826" s="168"/>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4.25" customHeight="1" x14ac:dyDescent="0.2">
      <c r="A827" s="161"/>
      <c r="B827" s="160"/>
      <c r="C827" s="159"/>
      <c r="D827" s="168"/>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4.25" customHeight="1" x14ac:dyDescent="0.2">
      <c r="A828" s="161"/>
      <c r="B828" s="160"/>
      <c r="C828" s="159"/>
      <c r="D828" s="168"/>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4.25" customHeight="1" x14ac:dyDescent="0.2">
      <c r="A829" s="161"/>
      <c r="B829" s="160"/>
      <c r="C829" s="159"/>
      <c r="D829" s="168"/>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4.25" customHeight="1" x14ac:dyDescent="0.2">
      <c r="A830" s="161"/>
      <c r="B830" s="160"/>
      <c r="C830" s="159"/>
      <c r="D830" s="168"/>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4.25" customHeight="1" x14ac:dyDescent="0.2">
      <c r="A831" s="161"/>
      <c r="B831" s="160"/>
      <c r="C831" s="159"/>
      <c r="D831" s="168"/>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4.25" customHeight="1" x14ac:dyDescent="0.2">
      <c r="A832" s="161"/>
      <c r="B832" s="160"/>
      <c r="C832" s="159"/>
      <c r="D832" s="168"/>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4.25" customHeight="1" x14ac:dyDescent="0.2">
      <c r="A833" s="161"/>
      <c r="B833" s="160"/>
      <c r="C833" s="159"/>
      <c r="D833" s="168"/>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4.25" customHeight="1" x14ac:dyDescent="0.2">
      <c r="A834" s="161"/>
      <c r="B834" s="160"/>
      <c r="C834" s="159"/>
      <c r="D834" s="168"/>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4.25" customHeight="1" x14ac:dyDescent="0.2">
      <c r="A835" s="161"/>
      <c r="B835" s="160"/>
      <c r="C835" s="159"/>
      <c r="D835" s="168"/>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4.25" customHeight="1" x14ac:dyDescent="0.2">
      <c r="A836" s="161"/>
      <c r="B836" s="160"/>
      <c r="C836" s="159"/>
      <c r="D836" s="168"/>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4.25" customHeight="1" x14ac:dyDescent="0.2">
      <c r="A837" s="161"/>
      <c r="B837" s="160"/>
      <c r="C837" s="159"/>
      <c r="D837" s="168"/>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4.25" customHeight="1" x14ac:dyDescent="0.2">
      <c r="A838" s="161"/>
      <c r="B838" s="160"/>
      <c r="C838" s="159"/>
      <c r="D838" s="168"/>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4.25" customHeight="1" x14ac:dyDescent="0.2">
      <c r="A839" s="161"/>
      <c r="B839" s="160"/>
      <c r="C839" s="159"/>
      <c r="D839" s="168"/>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4.25" customHeight="1" x14ac:dyDescent="0.2">
      <c r="A840" s="161"/>
      <c r="B840" s="160"/>
      <c r="C840" s="159"/>
      <c r="D840" s="168"/>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4.25" customHeight="1" x14ac:dyDescent="0.2">
      <c r="A841" s="161"/>
      <c r="B841" s="160"/>
      <c r="C841" s="159"/>
      <c r="D841" s="168"/>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4.25" customHeight="1" x14ac:dyDescent="0.2">
      <c r="A842" s="161"/>
      <c r="B842" s="160"/>
      <c r="C842" s="159"/>
      <c r="D842" s="168"/>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4.25" customHeight="1" x14ac:dyDescent="0.2">
      <c r="A843" s="161"/>
      <c r="B843" s="160"/>
      <c r="C843" s="159"/>
      <c r="D843" s="168"/>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4.25" customHeight="1" x14ac:dyDescent="0.2">
      <c r="A844" s="161"/>
      <c r="B844" s="160"/>
      <c r="C844" s="159"/>
      <c r="D844" s="168"/>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4.25" customHeight="1" x14ac:dyDescent="0.2">
      <c r="A845" s="161"/>
      <c r="B845" s="160"/>
      <c r="C845" s="159"/>
      <c r="D845" s="168"/>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4.25" customHeight="1" x14ac:dyDescent="0.2">
      <c r="A846" s="161"/>
      <c r="B846" s="160"/>
      <c r="C846" s="159"/>
      <c r="D846" s="168"/>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4.25" customHeight="1" x14ac:dyDescent="0.2">
      <c r="A847" s="161"/>
      <c r="B847" s="160"/>
      <c r="C847" s="159"/>
      <c r="D847" s="168"/>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4.25" customHeight="1" x14ac:dyDescent="0.2">
      <c r="A848" s="161"/>
      <c r="B848" s="160"/>
      <c r="C848" s="159"/>
      <c r="D848" s="168"/>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4.25" customHeight="1" x14ac:dyDescent="0.2">
      <c r="A849" s="161"/>
      <c r="B849" s="160"/>
      <c r="C849" s="159"/>
      <c r="D849" s="168"/>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4.25" customHeight="1" x14ac:dyDescent="0.2">
      <c r="A850" s="161"/>
      <c r="B850" s="160"/>
      <c r="C850" s="159"/>
      <c r="D850" s="168"/>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4.25" customHeight="1" x14ac:dyDescent="0.2">
      <c r="A851" s="161"/>
      <c r="B851" s="160"/>
      <c r="C851" s="159"/>
      <c r="D851" s="168"/>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4.25" customHeight="1" x14ac:dyDescent="0.2">
      <c r="A852" s="161"/>
      <c r="B852" s="160"/>
      <c r="C852" s="159"/>
      <c r="D852" s="168"/>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4.25" customHeight="1" x14ac:dyDescent="0.2">
      <c r="A853" s="161"/>
      <c r="B853" s="160"/>
      <c r="C853" s="159"/>
      <c r="D853" s="168"/>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4.25" customHeight="1" x14ac:dyDescent="0.2">
      <c r="A854" s="161"/>
      <c r="B854" s="160"/>
      <c r="C854" s="159"/>
      <c r="D854" s="168"/>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4.25" customHeight="1" x14ac:dyDescent="0.2">
      <c r="A855" s="161"/>
      <c r="B855" s="160"/>
      <c r="C855" s="159"/>
      <c r="D855" s="168"/>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4.25" customHeight="1" x14ac:dyDescent="0.2">
      <c r="A856" s="161"/>
      <c r="B856" s="160"/>
      <c r="C856" s="159"/>
      <c r="D856" s="168"/>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4.25" customHeight="1" x14ac:dyDescent="0.2">
      <c r="A857" s="161"/>
      <c r="B857" s="160"/>
      <c r="C857" s="159"/>
      <c r="D857" s="168"/>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4.25" customHeight="1" x14ac:dyDescent="0.2">
      <c r="A858" s="161"/>
      <c r="B858" s="160"/>
      <c r="C858" s="159"/>
      <c r="D858" s="168"/>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4.25" customHeight="1" x14ac:dyDescent="0.2">
      <c r="A859" s="161"/>
      <c r="B859" s="160"/>
      <c r="C859" s="159"/>
      <c r="D859" s="168"/>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4.25" customHeight="1" x14ac:dyDescent="0.2">
      <c r="A860" s="161"/>
      <c r="B860" s="160"/>
      <c r="C860" s="159"/>
      <c r="D860" s="168"/>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4.25" customHeight="1" x14ac:dyDescent="0.2">
      <c r="A861" s="161"/>
      <c r="B861" s="160"/>
      <c r="C861" s="159"/>
      <c r="D861" s="168"/>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4.25" customHeight="1" x14ac:dyDescent="0.2">
      <c r="A862" s="161"/>
      <c r="B862" s="160"/>
      <c r="C862" s="159"/>
      <c r="D862" s="168"/>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4.25" customHeight="1" x14ac:dyDescent="0.2">
      <c r="A863" s="161"/>
      <c r="B863" s="160"/>
      <c r="C863" s="159"/>
      <c r="D863" s="168"/>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4.25" customHeight="1" x14ac:dyDescent="0.2">
      <c r="A864" s="161"/>
      <c r="B864" s="160"/>
      <c r="C864" s="159"/>
      <c r="D864" s="168"/>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4.25" customHeight="1" x14ac:dyDescent="0.2">
      <c r="A865" s="161"/>
      <c r="B865" s="160"/>
      <c r="C865" s="159"/>
      <c r="D865" s="168"/>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4.25" customHeight="1" x14ac:dyDescent="0.2">
      <c r="A866" s="161"/>
      <c r="B866" s="160"/>
      <c r="C866" s="159"/>
      <c r="D866" s="168"/>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4.25" customHeight="1" x14ac:dyDescent="0.2">
      <c r="A867" s="161"/>
      <c r="B867" s="160"/>
      <c r="C867" s="159"/>
      <c r="D867" s="168"/>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4.25" customHeight="1" x14ac:dyDescent="0.2">
      <c r="A868" s="161"/>
      <c r="B868" s="160"/>
      <c r="C868" s="159"/>
      <c r="D868" s="168"/>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4.25" customHeight="1" x14ac:dyDescent="0.2">
      <c r="A869" s="161"/>
      <c r="B869" s="160"/>
      <c r="C869" s="159"/>
      <c r="D869" s="168"/>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4.25" customHeight="1" x14ac:dyDescent="0.2">
      <c r="A870" s="161"/>
      <c r="B870" s="160"/>
      <c r="C870" s="159"/>
      <c r="D870" s="168"/>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4.25" customHeight="1" x14ac:dyDescent="0.2">
      <c r="A871" s="161"/>
      <c r="B871" s="160"/>
      <c r="C871" s="159"/>
      <c r="D871" s="168"/>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4.25" customHeight="1" x14ac:dyDescent="0.2">
      <c r="A872" s="161"/>
      <c r="B872" s="160"/>
      <c r="C872" s="159"/>
      <c r="D872" s="168"/>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4.25" customHeight="1" x14ac:dyDescent="0.2">
      <c r="A873" s="161"/>
      <c r="B873" s="160"/>
      <c r="C873" s="159"/>
      <c r="D873" s="168"/>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4.25" customHeight="1" x14ac:dyDescent="0.2">
      <c r="A874" s="161"/>
      <c r="B874" s="160"/>
      <c r="C874" s="159"/>
      <c r="D874" s="168"/>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4.25" customHeight="1" x14ac:dyDescent="0.2">
      <c r="A875" s="161"/>
      <c r="B875" s="160"/>
      <c r="C875" s="159"/>
      <c r="D875" s="168"/>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4.25" customHeight="1" x14ac:dyDescent="0.2">
      <c r="A876" s="161"/>
      <c r="B876" s="160"/>
      <c r="C876" s="159"/>
      <c r="D876" s="168"/>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4.25" customHeight="1" x14ac:dyDescent="0.2">
      <c r="A877" s="161"/>
      <c r="B877" s="160"/>
      <c r="C877" s="159"/>
      <c r="D877" s="168"/>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4.25" customHeight="1" x14ac:dyDescent="0.2">
      <c r="A878" s="161"/>
      <c r="B878" s="160"/>
      <c r="C878" s="159"/>
      <c r="D878" s="168"/>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4.25" customHeight="1" x14ac:dyDescent="0.2">
      <c r="A879" s="161"/>
      <c r="B879" s="160"/>
      <c r="C879" s="159"/>
      <c r="D879" s="168"/>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4.25" customHeight="1" x14ac:dyDescent="0.2">
      <c r="A880" s="161"/>
      <c r="B880" s="160"/>
      <c r="C880" s="159"/>
      <c r="D880" s="168"/>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4.25" customHeight="1" x14ac:dyDescent="0.2">
      <c r="A881" s="161"/>
      <c r="B881" s="160"/>
      <c r="C881" s="159"/>
      <c r="D881" s="168"/>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4.25" customHeight="1" x14ac:dyDescent="0.2">
      <c r="A882" s="161"/>
      <c r="B882" s="160"/>
      <c r="C882" s="159"/>
      <c r="D882" s="168"/>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4.25" customHeight="1" x14ac:dyDescent="0.2">
      <c r="A883" s="161"/>
      <c r="B883" s="160"/>
      <c r="C883" s="159"/>
      <c r="D883" s="168"/>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4.25" customHeight="1" x14ac:dyDescent="0.2">
      <c r="A884" s="161"/>
      <c r="B884" s="160"/>
      <c r="C884" s="159"/>
      <c r="D884" s="168"/>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4.25" customHeight="1" x14ac:dyDescent="0.2">
      <c r="A885" s="161"/>
      <c r="B885" s="160"/>
      <c r="C885" s="159"/>
      <c r="D885" s="168"/>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4.25" customHeight="1" x14ac:dyDescent="0.2">
      <c r="A886" s="161"/>
      <c r="B886" s="160"/>
      <c r="C886" s="159"/>
      <c r="D886" s="168"/>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4.25" customHeight="1" x14ac:dyDescent="0.2">
      <c r="A887" s="161"/>
      <c r="B887" s="160"/>
      <c r="C887" s="159"/>
      <c r="D887" s="168"/>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4.25" customHeight="1" x14ac:dyDescent="0.2">
      <c r="A888" s="161"/>
      <c r="B888" s="160"/>
      <c r="C888" s="159"/>
      <c r="D888" s="168"/>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4.25" customHeight="1" x14ac:dyDescent="0.2">
      <c r="A889" s="161"/>
      <c r="B889" s="160"/>
      <c r="C889" s="159"/>
      <c r="D889" s="168"/>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4.25" customHeight="1" x14ac:dyDescent="0.2">
      <c r="A890" s="161"/>
      <c r="B890" s="160"/>
      <c r="C890" s="159"/>
      <c r="D890" s="168"/>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4.25" customHeight="1" x14ac:dyDescent="0.2">
      <c r="A891" s="161"/>
      <c r="B891" s="160"/>
      <c r="C891" s="159"/>
      <c r="D891" s="168"/>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4.25" customHeight="1" x14ac:dyDescent="0.2">
      <c r="A892" s="161"/>
      <c r="B892" s="160"/>
      <c r="C892" s="159"/>
      <c r="D892" s="168"/>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4.25" customHeight="1" x14ac:dyDescent="0.2">
      <c r="A893" s="161"/>
      <c r="B893" s="160"/>
      <c r="C893" s="159"/>
      <c r="D893" s="168"/>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4.25" customHeight="1" x14ac:dyDescent="0.2">
      <c r="A894" s="161"/>
      <c r="B894" s="160"/>
      <c r="C894" s="159"/>
      <c r="D894" s="168"/>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4.25" customHeight="1" x14ac:dyDescent="0.2">
      <c r="A895" s="161"/>
      <c r="B895" s="160"/>
      <c r="C895" s="159"/>
      <c r="D895" s="168"/>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4.25" customHeight="1" x14ac:dyDescent="0.2">
      <c r="A896" s="161"/>
      <c r="B896" s="160"/>
      <c r="C896" s="159"/>
      <c r="D896" s="168"/>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4.25" customHeight="1" x14ac:dyDescent="0.2">
      <c r="A897" s="161"/>
      <c r="B897" s="160"/>
      <c r="C897" s="159"/>
      <c r="D897" s="168"/>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4.25" customHeight="1" x14ac:dyDescent="0.2">
      <c r="A898" s="161"/>
      <c r="B898" s="160"/>
      <c r="C898" s="159"/>
      <c r="D898" s="168"/>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4.25" customHeight="1" x14ac:dyDescent="0.2">
      <c r="A899" s="161"/>
      <c r="B899" s="160"/>
      <c r="C899" s="159"/>
      <c r="D899" s="168"/>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4.25" customHeight="1" x14ac:dyDescent="0.2">
      <c r="A900" s="161"/>
      <c r="B900" s="160"/>
      <c r="C900" s="159"/>
      <c r="D900" s="168"/>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4.25" customHeight="1" x14ac:dyDescent="0.2">
      <c r="A901" s="161"/>
      <c r="B901" s="160"/>
      <c r="C901" s="159"/>
      <c r="D901" s="168"/>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4.25" customHeight="1" x14ac:dyDescent="0.2">
      <c r="A902" s="161"/>
      <c r="B902" s="160"/>
      <c r="C902" s="159"/>
      <c r="D902" s="168"/>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4.25" customHeight="1" x14ac:dyDescent="0.2">
      <c r="A903" s="161"/>
      <c r="B903" s="160"/>
      <c r="C903" s="159"/>
      <c r="D903" s="168"/>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4.25" customHeight="1" x14ac:dyDescent="0.2">
      <c r="A904" s="161"/>
      <c r="B904" s="160"/>
      <c r="C904" s="159"/>
      <c r="D904" s="168"/>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4.25" customHeight="1" x14ac:dyDescent="0.2">
      <c r="A905" s="161"/>
      <c r="B905" s="160"/>
      <c r="C905" s="159"/>
      <c r="D905" s="168"/>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4.25" customHeight="1" x14ac:dyDescent="0.2">
      <c r="A906" s="161"/>
      <c r="B906" s="160"/>
      <c r="C906" s="159"/>
      <c r="D906" s="168"/>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4.25" customHeight="1" x14ac:dyDescent="0.2">
      <c r="A907" s="161"/>
      <c r="B907" s="160"/>
      <c r="C907" s="159"/>
      <c r="D907" s="168"/>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4.25" customHeight="1" x14ac:dyDescent="0.2">
      <c r="A908" s="161"/>
      <c r="B908" s="160"/>
      <c r="C908" s="159"/>
      <c r="D908" s="168"/>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4.25" customHeight="1" x14ac:dyDescent="0.2">
      <c r="A909" s="161"/>
      <c r="B909" s="160"/>
      <c r="C909" s="159"/>
      <c r="D909" s="168"/>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4.25" customHeight="1" x14ac:dyDescent="0.2">
      <c r="A910" s="161"/>
      <c r="B910" s="160"/>
      <c r="C910" s="159"/>
      <c r="D910" s="168"/>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4.25" customHeight="1" x14ac:dyDescent="0.2">
      <c r="A911" s="161"/>
      <c r="B911" s="160"/>
      <c r="C911" s="159"/>
      <c r="D911" s="168"/>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4.25" customHeight="1" x14ac:dyDescent="0.2">
      <c r="A912" s="161"/>
      <c r="B912" s="160"/>
      <c r="C912" s="159"/>
      <c r="D912" s="168"/>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4.25" customHeight="1" x14ac:dyDescent="0.2">
      <c r="A913" s="161"/>
      <c r="B913" s="160"/>
      <c r="C913" s="159"/>
      <c r="D913" s="168"/>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4.25" customHeight="1" x14ac:dyDescent="0.2">
      <c r="A914" s="161"/>
      <c r="B914" s="160"/>
      <c r="C914" s="159"/>
      <c r="D914" s="168"/>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4.25" customHeight="1" x14ac:dyDescent="0.2">
      <c r="A915" s="161"/>
      <c r="B915" s="160"/>
      <c r="C915" s="159"/>
      <c r="D915" s="168"/>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4.25" customHeight="1" x14ac:dyDescent="0.2">
      <c r="A916" s="161"/>
      <c r="B916" s="160"/>
      <c r="C916" s="159"/>
      <c r="D916" s="168"/>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4.25" customHeight="1" x14ac:dyDescent="0.2">
      <c r="A917" s="161"/>
      <c r="B917" s="160"/>
      <c r="C917" s="159"/>
      <c r="D917" s="168"/>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4.25" customHeight="1" x14ac:dyDescent="0.2">
      <c r="A918" s="161"/>
      <c r="B918" s="160"/>
      <c r="C918" s="159"/>
      <c r="D918" s="168"/>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4.25" customHeight="1" x14ac:dyDescent="0.2">
      <c r="A919" s="161"/>
      <c r="B919" s="160"/>
      <c r="C919" s="159"/>
      <c r="D919" s="168"/>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4.25" customHeight="1" x14ac:dyDescent="0.2">
      <c r="A920" s="161"/>
      <c r="B920" s="160"/>
      <c r="C920" s="159"/>
      <c r="D920" s="168"/>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4.25" customHeight="1" x14ac:dyDescent="0.2">
      <c r="A921" s="161"/>
      <c r="B921" s="160"/>
      <c r="C921" s="159"/>
      <c r="D921" s="168"/>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4.25" customHeight="1" x14ac:dyDescent="0.2">
      <c r="A922" s="161"/>
      <c r="B922" s="160"/>
      <c r="C922" s="159"/>
      <c r="D922" s="168"/>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4.25" customHeight="1" x14ac:dyDescent="0.2">
      <c r="A923" s="161"/>
      <c r="B923" s="160"/>
      <c r="C923" s="159"/>
      <c r="D923" s="168"/>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4.25" customHeight="1" x14ac:dyDescent="0.2">
      <c r="A924" s="161"/>
      <c r="B924" s="160"/>
      <c r="C924" s="159"/>
      <c r="D924" s="168"/>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4.25" customHeight="1" x14ac:dyDescent="0.2">
      <c r="A925" s="161"/>
      <c r="B925" s="160"/>
      <c r="C925" s="159"/>
      <c r="D925" s="168"/>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4.25" customHeight="1" x14ac:dyDescent="0.2">
      <c r="A926" s="161"/>
      <c r="B926" s="160"/>
      <c r="C926" s="159"/>
      <c r="D926" s="168"/>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4.25" customHeight="1" x14ac:dyDescent="0.2">
      <c r="A927" s="161"/>
      <c r="B927" s="160"/>
      <c r="C927" s="159"/>
      <c r="D927" s="168"/>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4.25" customHeight="1" x14ac:dyDescent="0.2">
      <c r="A928" s="161"/>
      <c r="B928" s="160"/>
      <c r="C928" s="159"/>
      <c r="D928" s="168"/>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4.25" customHeight="1" x14ac:dyDescent="0.2">
      <c r="A929" s="161"/>
      <c r="B929" s="160"/>
      <c r="C929" s="159"/>
      <c r="D929" s="168"/>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4.25" customHeight="1" x14ac:dyDescent="0.2">
      <c r="A930" s="161"/>
      <c r="B930" s="160"/>
      <c r="C930" s="159"/>
      <c r="D930" s="168"/>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4.25" customHeight="1" x14ac:dyDescent="0.2">
      <c r="A931" s="161"/>
      <c r="B931" s="160"/>
      <c r="C931" s="159"/>
      <c r="D931" s="168"/>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4.25" customHeight="1" x14ac:dyDescent="0.2">
      <c r="A932" s="161"/>
      <c r="B932" s="160"/>
      <c r="C932" s="159"/>
      <c r="D932" s="168"/>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4.25" customHeight="1" x14ac:dyDescent="0.2">
      <c r="A933" s="161"/>
      <c r="B933" s="160"/>
      <c r="C933" s="159"/>
      <c r="D933" s="168"/>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4.25" customHeight="1" x14ac:dyDescent="0.2">
      <c r="A934" s="161"/>
      <c r="B934" s="160"/>
      <c r="C934" s="159"/>
      <c r="D934" s="168"/>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4.25" customHeight="1" x14ac:dyDescent="0.2">
      <c r="A935" s="161"/>
      <c r="B935" s="160"/>
      <c r="C935" s="159"/>
      <c r="D935" s="168"/>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4.25" customHeight="1" x14ac:dyDescent="0.2">
      <c r="A936" s="161"/>
      <c r="B936" s="160"/>
      <c r="C936" s="159"/>
      <c r="D936" s="168"/>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4.25" customHeight="1" x14ac:dyDescent="0.2">
      <c r="A937" s="161"/>
      <c r="B937" s="160"/>
      <c r="C937" s="159"/>
      <c r="D937" s="168"/>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4.25" customHeight="1" x14ac:dyDescent="0.2">
      <c r="A938" s="161"/>
      <c r="B938" s="160"/>
      <c r="C938" s="159"/>
      <c r="D938" s="168"/>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4.25" customHeight="1" x14ac:dyDescent="0.2">
      <c r="A939" s="161"/>
      <c r="B939" s="160"/>
      <c r="C939" s="159"/>
      <c r="D939" s="168"/>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4.25" customHeight="1" x14ac:dyDescent="0.2">
      <c r="A940" s="161"/>
      <c r="B940" s="160"/>
      <c r="C940" s="159"/>
      <c r="D940" s="168"/>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4.25" customHeight="1" x14ac:dyDescent="0.2">
      <c r="A941" s="161"/>
      <c r="B941" s="160"/>
      <c r="C941" s="159"/>
      <c r="D941" s="168"/>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4.25" customHeight="1" x14ac:dyDescent="0.2">
      <c r="A942" s="161"/>
      <c r="B942" s="160"/>
      <c r="C942" s="159"/>
      <c r="D942" s="168"/>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4.25" customHeight="1" x14ac:dyDescent="0.2">
      <c r="A943" s="161"/>
      <c r="B943" s="160"/>
      <c r="C943" s="159"/>
      <c r="D943" s="168"/>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4.25" customHeight="1" x14ac:dyDescent="0.2">
      <c r="A944" s="161"/>
      <c r="B944" s="160"/>
      <c r="C944" s="159"/>
      <c r="D944" s="168"/>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4.25" customHeight="1" x14ac:dyDescent="0.2">
      <c r="A945" s="161"/>
      <c r="B945" s="160"/>
      <c r="C945" s="159"/>
      <c r="D945" s="168"/>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4.25" customHeight="1" x14ac:dyDescent="0.2">
      <c r="A946" s="161"/>
      <c r="B946" s="160"/>
      <c r="C946" s="159"/>
      <c r="D946" s="168"/>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4.25" customHeight="1" x14ac:dyDescent="0.2">
      <c r="A947" s="161"/>
      <c r="B947" s="160"/>
      <c r="C947" s="159"/>
      <c r="D947" s="168"/>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4.25" customHeight="1" x14ac:dyDescent="0.2">
      <c r="A948" s="161"/>
      <c r="B948" s="160"/>
      <c r="C948" s="159"/>
      <c r="D948" s="168"/>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4.25" customHeight="1" x14ac:dyDescent="0.2">
      <c r="A949" s="161"/>
      <c r="B949" s="160"/>
      <c r="C949" s="159"/>
      <c r="D949" s="168"/>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4.25" customHeight="1" x14ac:dyDescent="0.2">
      <c r="A950" s="161"/>
      <c r="B950" s="160"/>
      <c r="C950" s="159"/>
      <c r="D950" s="168"/>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4.25" customHeight="1" x14ac:dyDescent="0.2">
      <c r="A951" s="161"/>
      <c r="B951" s="160"/>
      <c r="C951" s="159"/>
      <c r="D951" s="168"/>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4.25" customHeight="1" x14ac:dyDescent="0.2">
      <c r="A952" s="161"/>
      <c r="B952" s="160"/>
      <c r="C952" s="159"/>
      <c r="D952" s="168"/>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4.25" customHeight="1" x14ac:dyDescent="0.2">
      <c r="A953" s="161"/>
      <c r="B953" s="160"/>
      <c r="C953" s="159"/>
      <c r="D953" s="168"/>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4.25" customHeight="1" x14ac:dyDescent="0.2">
      <c r="A954" s="161"/>
      <c r="B954" s="160"/>
      <c r="C954" s="159"/>
      <c r="D954" s="168"/>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4.25" customHeight="1" x14ac:dyDescent="0.2">
      <c r="A955" s="161"/>
      <c r="B955" s="160"/>
      <c r="C955" s="159"/>
      <c r="D955" s="168"/>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4.25" customHeight="1" x14ac:dyDescent="0.2">
      <c r="A956" s="161"/>
      <c r="B956" s="160"/>
      <c r="C956" s="159"/>
      <c r="D956" s="168"/>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4.25" customHeight="1" x14ac:dyDescent="0.2">
      <c r="A957" s="161"/>
      <c r="B957" s="160"/>
      <c r="C957" s="159"/>
      <c r="D957" s="168"/>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4.25" customHeight="1" x14ac:dyDescent="0.2">
      <c r="A958" s="161"/>
      <c r="B958" s="160"/>
      <c r="C958" s="159"/>
      <c r="D958" s="168"/>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4.25" customHeight="1" x14ac:dyDescent="0.2">
      <c r="A959" s="161"/>
      <c r="B959" s="160"/>
      <c r="C959" s="159"/>
      <c r="D959" s="168"/>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4.25" customHeight="1" x14ac:dyDescent="0.2">
      <c r="A960" s="161"/>
      <c r="B960" s="160"/>
      <c r="C960" s="159"/>
      <c r="D960" s="168"/>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4.25" customHeight="1" x14ac:dyDescent="0.2">
      <c r="A961" s="161"/>
      <c r="B961" s="160"/>
      <c r="C961" s="159"/>
      <c r="D961" s="168"/>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4.25" customHeight="1" x14ac:dyDescent="0.2">
      <c r="A962" s="161"/>
      <c r="B962" s="160"/>
      <c r="C962" s="159"/>
      <c r="D962" s="168"/>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4.25" customHeight="1" x14ac:dyDescent="0.2">
      <c r="A963" s="161"/>
      <c r="B963" s="160"/>
      <c r="C963" s="159"/>
      <c r="D963" s="168"/>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4.25" customHeight="1" x14ac:dyDescent="0.2">
      <c r="A964" s="161"/>
      <c r="B964" s="160"/>
      <c r="C964" s="159"/>
      <c r="D964" s="168"/>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4.25" customHeight="1" x14ac:dyDescent="0.2">
      <c r="A965" s="161"/>
      <c r="B965" s="160"/>
      <c r="C965" s="159"/>
      <c r="D965" s="168"/>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4.25" customHeight="1" x14ac:dyDescent="0.2">
      <c r="A966" s="161"/>
      <c r="B966" s="160"/>
      <c r="C966" s="159"/>
      <c r="D966" s="168"/>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4.25" customHeight="1" x14ac:dyDescent="0.2">
      <c r="A967" s="161"/>
      <c r="B967" s="160"/>
      <c r="C967" s="159"/>
      <c r="D967" s="168"/>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4.25" customHeight="1" x14ac:dyDescent="0.2">
      <c r="A968" s="161"/>
      <c r="B968" s="160"/>
      <c r="C968" s="159"/>
      <c r="D968" s="168"/>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4.25" customHeight="1" x14ac:dyDescent="0.2">
      <c r="A969" s="161"/>
      <c r="B969" s="160"/>
      <c r="C969" s="159"/>
      <c r="D969" s="168"/>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4.25" customHeight="1" x14ac:dyDescent="0.2">
      <c r="A970" s="161"/>
      <c r="B970" s="160"/>
      <c r="C970" s="159"/>
      <c r="D970" s="168"/>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4.25" customHeight="1" x14ac:dyDescent="0.2">
      <c r="A971" s="161"/>
      <c r="B971" s="160"/>
      <c r="C971" s="159"/>
      <c r="D971" s="168"/>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4.25" customHeight="1" x14ac:dyDescent="0.2">
      <c r="A972" s="161"/>
      <c r="B972" s="160"/>
      <c r="C972" s="159"/>
      <c r="D972" s="168"/>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4.25" customHeight="1" x14ac:dyDescent="0.2">
      <c r="A973" s="161"/>
      <c r="B973" s="160"/>
      <c r="C973" s="159"/>
      <c r="D973" s="168"/>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4.25" customHeight="1" x14ac:dyDescent="0.2">
      <c r="A974" s="161"/>
      <c r="B974" s="160"/>
      <c r="C974" s="159"/>
      <c r="D974" s="168"/>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4.25" customHeight="1" x14ac:dyDescent="0.2">
      <c r="A975" s="161"/>
      <c r="B975" s="160"/>
      <c r="C975" s="159"/>
      <c r="D975" s="168"/>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4.25" customHeight="1" x14ac:dyDescent="0.2">
      <c r="A976" s="161"/>
      <c r="B976" s="160"/>
      <c r="C976" s="159"/>
      <c r="D976" s="168"/>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4.25" customHeight="1" x14ac:dyDescent="0.2">
      <c r="A977" s="161"/>
      <c r="B977" s="160"/>
      <c r="C977" s="159"/>
      <c r="D977" s="168"/>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4.25" customHeight="1" x14ac:dyDescent="0.2">
      <c r="A978" s="161"/>
      <c r="B978" s="160"/>
      <c r="C978" s="159"/>
      <c r="D978" s="168"/>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4.25" customHeight="1" x14ac:dyDescent="0.2">
      <c r="A979" s="161"/>
      <c r="B979" s="160"/>
      <c r="C979" s="159"/>
      <c r="D979" s="168"/>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4.25" customHeight="1" x14ac:dyDescent="0.2">
      <c r="A980" s="161"/>
      <c r="B980" s="160"/>
      <c r="C980" s="159"/>
      <c r="D980" s="168"/>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4.25" customHeight="1" x14ac:dyDescent="0.2">
      <c r="A981" s="161"/>
      <c r="B981" s="160"/>
      <c r="C981" s="159"/>
      <c r="D981" s="168"/>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4.25" customHeight="1" x14ac:dyDescent="0.2">
      <c r="A982" s="161"/>
      <c r="B982" s="160"/>
      <c r="C982" s="159"/>
      <c r="D982" s="168"/>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4.25" customHeight="1" x14ac:dyDescent="0.2">
      <c r="A983" s="161"/>
      <c r="B983" s="160"/>
      <c r="C983" s="159"/>
      <c r="D983" s="168"/>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4.25" customHeight="1" x14ac:dyDescent="0.2">
      <c r="A984" s="161"/>
      <c r="B984" s="160"/>
      <c r="C984" s="159"/>
      <c r="D984" s="168"/>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4.25" customHeight="1" x14ac:dyDescent="0.2">
      <c r="A985" s="161"/>
      <c r="B985" s="160"/>
      <c r="C985" s="159"/>
      <c r="D985" s="168"/>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4.25" customHeight="1" x14ac:dyDescent="0.2">
      <c r="A986" s="161"/>
      <c r="B986" s="160"/>
      <c r="C986" s="159"/>
      <c r="D986" s="168"/>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4.25" customHeight="1" x14ac:dyDescent="0.2">
      <c r="A987" s="161"/>
      <c r="B987" s="160"/>
      <c r="C987" s="159"/>
      <c r="D987" s="168"/>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4.25" customHeight="1" x14ac:dyDescent="0.2">
      <c r="A988" s="161"/>
      <c r="B988" s="160"/>
      <c r="C988" s="159"/>
      <c r="D988" s="168"/>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4.25" customHeight="1" x14ac:dyDescent="0.2">
      <c r="A989" s="161"/>
      <c r="B989" s="160"/>
      <c r="C989" s="159"/>
      <c r="D989" s="168"/>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4.25" customHeight="1" x14ac:dyDescent="0.2">
      <c r="A990" s="161"/>
      <c r="B990" s="160"/>
      <c r="C990" s="159"/>
      <c r="D990" s="168"/>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4.25" customHeight="1" x14ac:dyDescent="0.2">
      <c r="A991" s="161"/>
      <c r="B991" s="160"/>
      <c r="C991" s="159"/>
      <c r="D991" s="168"/>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4.25" customHeight="1" x14ac:dyDescent="0.2">
      <c r="A992" s="161"/>
      <c r="B992" s="160"/>
      <c r="C992" s="159"/>
      <c r="D992" s="168"/>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4.25" customHeight="1" x14ac:dyDescent="0.2">
      <c r="A993" s="161"/>
      <c r="B993" s="160"/>
      <c r="C993" s="159"/>
      <c r="D993" s="168"/>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4.25" customHeight="1" x14ac:dyDescent="0.2">
      <c r="A994" s="161"/>
      <c r="B994" s="160"/>
      <c r="C994" s="159"/>
      <c r="D994" s="168"/>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4.25" customHeight="1" x14ac:dyDescent="0.2">
      <c r="A995" s="161"/>
      <c r="B995" s="160"/>
      <c r="C995" s="159"/>
      <c r="D995" s="168"/>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4.25" customHeight="1" x14ac:dyDescent="0.2">
      <c r="A996" s="161"/>
      <c r="B996" s="160"/>
      <c r="C996" s="159"/>
      <c r="D996" s="168"/>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4.25" customHeight="1" x14ac:dyDescent="0.2">
      <c r="A997" s="161"/>
      <c r="B997" s="160"/>
      <c r="C997" s="159"/>
      <c r="D997" s="168"/>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4.25" customHeight="1" x14ac:dyDescent="0.2">
      <c r="A998" s="161"/>
      <c r="B998" s="160"/>
      <c r="C998" s="159"/>
      <c r="D998" s="168"/>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4.25" customHeight="1" x14ac:dyDescent="0.2">
      <c r="A999" s="161"/>
      <c r="B999" s="160"/>
      <c r="C999" s="159"/>
      <c r="D999" s="168"/>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4.25" customHeight="1" x14ac:dyDescent="0.2">
      <c r="A1000" s="161"/>
      <c r="B1000" s="160"/>
      <c r="C1000" s="159"/>
      <c r="D1000" s="168"/>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row r="1001" spans="1:26" ht="14.25" customHeight="1" x14ac:dyDescent="0.2">
      <c r="A1001" s="161"/>
      <c r="B1001" s="160"/>
      <c r="C1001" s="159"/>
      <c r="D1001" s="168"/>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row>
    <row r="1002" spans="1:26" ht="14.25" customHeight="1" x14ac:dyDescent="0.2">
      <c r="A1002" s="161"/>
      <c r="B1002" s="160"/>
      <c r="C1002" s="159"/>
      <c r="D1002" s="168"/>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row>
  </sheetData>
  <mergeCells count="17">
    <mergeCell ref="A1:A4"/>
    <mergeCell ref="B1:E4"/>
    <mergeCell ref="A5:F6"/>
    <mergeCell ref="A7:A8"/>
    <mergeCell ref="B7:B8"/>
    <mergeCell ref="C7:C8"/>
    <mergeCell ref="D7:D8"/>
    <mergeCell ref="E7:E8"/>
    <mergeCell ref="F7:F8"/>
    <mergeCell ref="A15:A16"/>
    <mergeCell ref="B15:B16"/>
    <mergeCell ref="C15:C16"/>
    <mergeCell ref="D15:D16"/>
    <mergeCell ref="A36:A41"/>
    <mergeCell ref="B36:B41"/>
    <mergeCell ref="C36:C41"/>
    <mergeCell ref="D36:D41"/>
  </mergeCells>
  <hyperlinks>
    <hyperlink ref="E9" r:id="rId1" xr:uid="{00000000-0004-0000-0900-000000000000}"/>
    <hyperlink ref="E15" r:id="rId2" xr:uid="{00000000-0004-0000-0900-000001000000}"/>
    <hyperlink ref="E16" r:id="rId3" xr:uid="{00000000-0004-0000-0900-000002000000}"/>
    <hyperlink ref="E18" r:id="rId4" xr:uid="{00000000-0004-0000-0900-000003000000}"/>
    <hyperlink ref="E20" r:id="rId5" xr:uid="{00000000-0004-0000-0900-000004000000}"/>
    <hyperlink ref="E21" r:id="rId6" xr:uid="{00000000-0004-0000-0900-000005000000}"/>
    <hyperlink ref="E22" r:id="rId7" xr:uid="{00000000-0004-0000-0900-000006000000}"/>
    <hyperlink ref="E23" r:id="rId8" xr:uid="{00000000-0004-0000-0900-000007000000}"/>
    <hyperlink ref="E24" r:id="rId9" xr:uid="{00000000-0004-0000-0900-000008000000}"/>
    <hyperlink ref="E25" r:id="rId10" xr:uid="{00000000-0004-0000-0900-000009000000}"/>
    <hyperlink ref="E26" r:id="rId11" xr:uid="{00000000-0004-0000-0900-00000A000000}"/>
    <hyperlink ref="E27" r:id="rId12" xr:uid="{00000000-0004-0000-0900-00000B000000}"/>
    <hyperlink ref="F27" r:id="rId13" location="L.2.P.2.T.3.C.12" xr:uid="{00000000-0004-0000-0900-00000C000000}"/>
    <hyperlink ref="E28" r:id="rId14" xr:uid="{00000000-0004-0000-0900-00000D000000}"/>
    <hyperlink ref="E29" r:id="rId15" xr:uid="{00000000-0004-0000-0900-00000E000000}"/>
    <hyperlink ref="E30" r:id="rId16" xr:uid="{00000000-0004-0000-0900-00000F000000}"/>
    <hyperlink ref="E31" r:id="rId17" xr:uid="{00000000-0004-0000-0900-000010000000}"/>
    <hyperlink ref="E32" r:id="rId18" xr:uid="{00000000-0004-0000-0900-000011000000}"/>
    <hyperlink ref="E33" r:id="rId19" xr:uid="{00000000-0004-0000-0900-000012000000}"/>
    <hyperlink ref="E34" r:id="rId20" xr:uid="{00000000-0004-0000-0900-000013000000}"/>
    <hyperlink ref="E35" r:id="rId21" xr:uid="{00000000-0004-0000-0900-000014000000}"/>
    <hyperlink ref="E36" r:id="rId22" xr:uid="{00000000-0004-0000-0900-000015000000}"/>
    <hyperlink ref="E37" r:id="rId23" xr:uid="{00000000-0004-0000-0900-000016000000}"/>
    <hyperlink ref="E38" r:id="rId24" xr:uid="{00000000-0004-0000-0900-000017000000}"/>
    <hyperlink ref="E39" r:id="rId25" xr:uid="{00000000-0004-0000-0900-000018000000}"/>
    <hyperlink ref="E40" r:id="rId26" xr:uid="{00000000-0004-0000-0900-000019000000}"/>
    <hyperlink ref="E41" r:id="rId27" xr:uid="{00000000-0004-0000-0900-00001A000000}"/>
    <hyperlink ref="E42" r:id="rId28" xr:uid="{00000000-0004-0000-0900-00001B000000}"/>
    <hyperlink ref="E10" r:id="rId29" xr:uid="{00000000-0004-0000-0900-00001C000000}"/>
    <hyperlink ref="E11" r:id="rId30" xr:uid="{00000000-0004-0000-0900-00001D000000}"/>
    <hyperlink ref="E12" r:id="rId31" xr:uid="{00000000-0004-0000-0900-00001E000000}"/>
    <hyperlink ref="E13" r:id="rId32" xr:uid="{00000000-0004-0000-0900-00001F000000}"/>
    <hyperlink ref="E43" r:id="rId33" xr:uid="{00000000-0004-0000-0900-000020000000}"/>
    <hyperlink ref="E44" r:id="rId34" xr:uid="{00000000-0004-0000-0900-000021000000}"/>
    <hyperlink ref="E45" r:id="rId35" xr:uid="{00000000-0004-0000-0900-000022000000}"/>
    <hyperlink ref="E46" r:id="rId36" xr:uid="{00000000-0004-0000-0900-000023000000}"/>
    <hyperlink ref="E47" r:id="rId37" xr:uid="{00000000-0004-0000-0900-000024000000}"/>
    <hyperlink ref="E48" r:id="rId38" xr:uid="{00000000-0004-0000-0900-000025000000}"/>
    <hyperlink ref="E49" r:id="rId39" xr:uid="{00000000-0004-0000-0900-000026000000}"/>
    <hyperlink ref="E50" r:id="rId40" xr:uid="{00000000-0004-0000-0900-000027000000}"/>
    <hyperlink ref="E51" r:id="rId41" xr:uid="{00000000-0004-0000-0900-000028000000}"/>
    <hyperlink ref="E53" r:id="rId42" xr:uid="{00000000-0004-0000-0900-000029000000}"/>
    <hyperlink ref="E54" r:id="rId43" xr:uid="{00000000-0004-0000-0900-00002A000000}"/>
    <hyperlink ref="E55" r:id="rId44" xr:uid="{00000000-0004-0000-0900-00002B000000}"/>
    <hyperlink ref="E14" r:id="rId45" xr:uid="{00000000-0004-0000-0900-00002C000000}"/>
    <hyperlink ref="E19" r:id="rId46" xr:uid="{00000000-0004-0000-0900-00002F000000}"/>
    <hyperlink ref="E17" r:id="rId47" display="Todos" xr:uid="{36A626C4-FB23-4F54-B1E6-377CB5EDD492}"/>
  </hyperlinks>
  <pageMargins left="0.7" right="0.7" top="0.75" bottom="0.75" header="0.3" footer="0.3"/>
  <pageSetup paperSize="9" orientation="portrait" r:id="rId48"/>
  <drawing r:id="rId4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11"/>
  <sheetViews>
    <sheetView showGridLines="0" topLeftCell="A19" zoomScale="90" zoomScaleNormal="90" workbookViewId="0">
      <selection activeCell="H22" sqref="H22"/>
    </sheetView>
  </sheetViews>
  <sheetFormatPr baseColWidth="10" defaultColWidth="12.5703125" defaultRowHeight="15" customHeight="1" x14ac:dyDescent="0.2"/>
  <cols>
    <col min="1" max="1" width="23.85546875" style="82" customWidth="1"/>
    <col min="2" max="2" width="22.28515625" style="82" customWidth="1"/>
    <col min="3" max="3" width="10" style="82" customWidth="1"/>
    <col min="4" max="4" width="51.5703125" style="191" customWidth="1"/>
    <col min="5" max="5" width="20.42578125" style="82" customWidth="1"/>
    <col min="6" max="6" width="57.140625" style="82" customWidth="1"/>
    <col min="7" max="7" width="24.5703125" style="82" customWidth="1"/>
    <col min="8" max="8" width="21.85546875" style="82" customWidth="1"/>
    <col min="9" max="9" width="23.85546875" style="82" customWidth="1"/>
    <col min="10" max="10" width="1.7109375" style="82" customWidth="1"/>
    <col min="11" max="11" width="24.5703125" style="82" customWidth="1"/>
    <col min="12" max="12" width="39.42578125" style="82" customWidth="1"/>
    <col min="13" max="13" width="25.85546875" style="82" customWidth="1"/>
    <col min="14" max="14" width="22.85546875" style="82" customWidth="1"/>
    <col min="15" max="15" width="20.140625" style="82" customWidth="1"/>
    <col min="16" max="18" width="11.42578125" style="82" customWidth="1"/>
    <col min="19" max="19" width="58.42578125" style="82" hidden="1" customWidth="1"/>
    <col min="20" max="20" width="10.7109375" style="82" hidden="1" customWidth="1"/>
    <col min="21" max="25" width="10.7109375" style="82" customWidth="1"/>
    <col min="26" max="26" width="14.42578125" style="82" customWidth="1"/>
    <col min="27" max="16384" width="12.5703125" style="82"/>
  </cols>
  <sheetData>
    <row r="1" spans="1:26" ht="24" customHeight="1" x14ac:dyDescent="0.2">
      <c r="A1" s="853"/>
      <c r="B1" s="856" t="s">
        <v>508</v>
      </c>
      <c r="C1" s="857"/>
      <c r="D1" s="857"/>
      <c r="E1" s="858"/>
      <c r="F1" s="167" t="s">
        <v>509</v>
      </c>
      <c r="G1" s="159"/>
      <c r="H1" s="181"/>
      <c r="I1" s="181"/>
      <c r="J1" s="181"/>
      <c r="K1" s="181"/>
      <c r="L1" s="181"/>
      <c r="M1" s="181"/>
      <c r="N1" s="181"/>
      <c r="O1" s="181"/>
      <c r="P1" s="181"/>
      <c r="Q1" s="181"/>
      <c r="R1" s="181"/>
      <c r="S1" s="181"/>
      <c r="T1" s="181"/>
      <c r="U1" s="181"/>
      <c r="V1" s="181"/>
      <c r="W1" s="181"/>
      <c r="X1" s="181"/>
      <c r="Y1" s="181"/>
      <c r="Z1" s="181"/>
    </row>
    <row r="2" spans="1:26" ht="24" customHeight="1" x14ac:dyDescent="0.2">
      <c r="A2" s="854"/>
      <c r="B2" s="859"/>
      <c r="C2" s="860"/>
      <c r="D2" s="860"/>
      <c r="E2" s="854"/>
      <c r="F2" s="167" t="s">
        <v>510</v>
      </c>
      <c r="G2" s="159"/>
      <c r="H2" s="181"/>
      <c r="I2" s="181"/>
      <c r="J2" s="181"/>
      <c r="K2" s="181"/>
      <c r="L2" s="181"/>
      <c r="M2" s="181"/>
      <c r="N2" s="181"/>
      <c r="O2" s="181"/>
      <c r="P2" s="181"/>
      <c r="Q2" s="181"/>
      <c r="R2" s="181"/>
      <c r="S2" s="181"/>
      <c r="T2" s="181"/>
      <c r="U2" s="181"/>
      <c r="V2" s="181"/>
      <c r="W2" s="181"/>
      <c r="X2" s="181"/>
      <c r="Y2" s="181"/>
      <c r="Z2" s="181"/>
    </row>
    <row r="3" spans="1:26" ht="24" customHeight="1" x14ac:dyDescent="0.2">
      <c r="A3" s="854"/>
      <c r="B3" s="859"/>
      <c r="C3" s="860"/>
      <c r="D3" s="860"/>
      <c r="E3" s="854"/>
      <c r="F3" s="167" t="s">
        <v>511</v>
      </c>
      <c r="G3" s="159"/>
      <c r="H3" s="181"/>
      <c r="I3" s="181"/>
      <c r="J3" s="181"/>
      <c r="K3" s="181"/>
      <c r="L3" s="181"/>
      <c r="M3" s="181"/>
      <c r="N3" s="181"/>
      <c r="O3" s="181"/>
      <c r="P3" s="181"/>
      <c r="Q3" s="181"/>
      <c r="R3" s="181"/>
      <c r="S3" s="181"/>
      <c r="T3" s="181"/>
      <c r="U3" s="181"/>
      <c r="V3" s="181"/>
      <c r="W3" s="181"/>
      <c r="X3" s="181"/>
      <c r="Y3" s="181"/>
      <c r="Z3" s="181"/>
    </row>
    <row r="4" spans="1:26" ht="24" customHeight="1" x14ac:dyDescent="0.2">
      <c r="A4" s="854"/>
      <c r="B4" s="859"/>
      <c r="C4" s="860"/>
      <c r="D4" s="860"/>
      <c r="E4" s="854"/>
      <c r="F4" s="167" t="s">
        <v>527</v>
      </c>
      <c r="G4" s="159"/>
      <c r="H4" s="181"/>
      <c r="I4" s="181"/>
      <c r="J4" s="181"/>
      <c r="K4" s="181"/>
      <c r="L4" s="181"/>
      <c r="M4" s="181"/>
      <c r="N4" s="181"/>
      <c r="O4" s="181"/>
      <c r="P4" s="181"/>
      <c r="Q4" s="181"/>
      <c r="R4" s="181"/>
      <c r="S4" s="181"/>
      <c r="T4" s="181"/>
      <c r="U4" s="181"/>
      <c r="V4" s="181"/>
      <c r="W4" s="181"/>
      <c r="X4" s="181"/>
      <c r="Y4" s="181"/>
      <c r="Z4" s="181"/>
    </row>
    <row r="5" spans="1:26" ht="12" customHeight="1" x14ac:dyDescent="0.2">
      <c r="A5" s="863" t="s">
        <v>555</v>
      </c>
      <c r="B5" s="857"/>
      <c r="C5" s="857"/>
      <c r="D5" s="857"/>
      <c r="E5" s="857"/>
      <c r="F5" s="858"/>
      <c r="G5" s="159"/>
      <c r="H5" s="159"/>
      <c r="I5" s="159"/>
      <c r="J5" s="159"/>
      <c r="K5" s="164"/>
      <c r="L5" s="164"/>
      <c r="M5" s="164"/>
      <c r="N5" s="164"/>
      <c r="O5" s="164"/>
      <c r="P5" s="162"/>
      <c r="Q5" s="162"/>
      <c r="R5" s="162"/>
      <c r="S5" s="162"/>
      <c r="T5" s="163"/>
      <c r="U5" s="162"/>
      <c r="V5" s="162"/>
      <c r="W5" s="162"/>
      <c r="X5" s="162"/>
      <c r="Y5" s="162"/>
      <c r="Z5" s="181"/>
    </row>
    <row r="6" spans="1:26" ht="21.75" customHeight="1" x14ac:dyDescent="0.2">
      <c r="A6" s="861"/>
      <c r="B6" s="862"/>
      <c r="C6" s="862"/>
      <c r="D6" s="862"/>
      <c r="E6" s="862"/>
      <c r="F6" s="855"/>
      <c r="G6" s="159"/>
      <c r="H6" s="166"/>
      <c r="I6" s="165"/>
      <c r="J6" s="165"/>
      <c r="K6" s="164"/>
      <c r="L6" s="164"/>
      <c r="M6" s="164"/>
      <c r="N6" s="164"/>
      <c r="O6" s="164"/>
      <c r="P6" s="162"/>
      <c r="Q6" s="162"/>
      <c r="R6" s="162"/>
      <c r="S6" s="162"/>
      <c r="T6" s="163"/>
      <c r="U6" s="162"/>
      <c r="V6" s="162"/>
      <c r="W6" s="162"/>
      <c r="X6" s="162"/>
      <c r="Y6" s="162"/>
      <c r="Z6" s="181"/>
    </row>
    <row r="7" spans="1:26" ht="14.25" customHeight="1" x14ac:dyDescent="0.2">
      <c r="A7" s="864" t="s">
        <v>8</v>
      </c>
      <c r="B7" s="864" t="s">
        <v>9</v>
      </c>
      <c r="C7" s="864" t="s">
        <v>10</v>
      </c>
      <c r="D7" s="866" t="s">
        <v>83</v>
      </c>
      <c r="E7" s="864" t="s">
        <v>11</v>
      </c>
      <c r="F7" s="864" t="s">
        <v>512</v>
      </c>
      <c r="G7" s="159"/>
      <c r="H7" s="159"/>
      <c r="I7" s="159"/>
      <c r="J7" s="159"/>
      <c r="K7" s="159"/>
      <c r="L7" s="159"/>
      <c r="M7" s="159"/>
      <c r="N7" s="159"/>
      <c r="O7" s="159"/>
      <c r="P7" s="159"/>
      <c r="Q7" s="159"/>
      <c r="R7" s="159"/>
      <c r="S7" s="159"/>
      <c r="T7" s="159"/>
      <c r="U7" s="159"/>
      <c r="V7" s="159"/>
      <c r="W7" s="159"/>
      <c r="X7" s="159"/>
      <c r="Y7" s="159"/>
      <c r="Z7" s="181"/>
    </row>
    <row r="8" spans="1:26" ht="41.25" customHeight="1" thickBot="1" x14ac:dyDescent="0.25">
      <c r="A8" s="865"/>
      <c r="B8" s="865"/>
      <c r="C8" s="865"/>
      <c r="D8" s="867"/>
      <c r="E8" s="865"/>
      <c r="F8" s="865"/>
      <c r="G8" s="159"/>
      <c r="H8" s="159"/>
      <c r="I8" s="159"/>
      <c r="J8" s="159"/>
      <c r="K8" s="159"/>
      <c r="L8" s="159"/>
      <c r="M8" s="159"/>
      <c r="N8" s="159"/>
      <c r="O8" s="159"/>
      <c r="P8" s="159"/>
      <c r="Q8" s="159"/>
      <c r="R8" s="159"/>
      <c r="S8" s="159"/>
      <c r="T8" s="159"/>
      <c r="U8" s="159"/>
      <c r="V8" s="159"/>
      <c r="W8" s="159"/>
      <c r="X8" s="159"/>
      <c r="Y8" s="159"/>
      <c r="Z8" s="181"/>
    </row>
    <row r="9" spans="1:26" ht="139.5" customHeight="1" x14ac:dyDescent="0.2">
      <c r="A9" s="412" t="s">
        <v>71</v>
      </c>
      <c r="B9" s="413">
        <v>811</v>
      </c>
      <c r="C9" s="413">
        <v>2021</v>
      </c>
      <c r="D9" s="493" t="s">
        <v>1373</v>
      </c>
      <c r="E9" s="497" t="s">
        <v>1374</v>
      </c>
      <c r="F9" s="416" t="s">
        <v>1434</v>
      </c>
      <c r="G9" s="159"/>
      <c r="H9" s="159"/>
      <c r="I9" s="159"/>
      <c r="J9" s="159"/>
      <c r="K9" s="159"/>
      <c r="L9" s="159"/>
      <c r="M9" s="159"/>
      <c r="N9" s="159"/>
      <c r="O9" s="159"/>
      <c r="P9" s="159"/>
      <c r="Q9" s="159"/>
      <c r="R9" s="159"/>
      <c r="S9" s="159"/>
      <c r="T9" s="159"/>
      <c r="U9" s="159"/>
      <c r="V9" s="159"/>
      <c r="W9" s="159"/>
      <c r="X9" s="159"/>
      <c r="Y9" s="159"/>
      <c r="Z9" s="194"/>
    </row>
    <row r="10" spans="1:26" ht="110.25" customHeight="1" x14ac:dyDescent="0.2">
      <c r="A10" s="417" t="s">
        <v>120</v>
      </c>
      <c r="B10" s="171">
        <v>808</v>
      </c>
      <c r="C10" s="171">
        <v>2021</v>
      </c>
      <c r="D10" s="196" t="s">
        <v>1229</v>
      </c>
      <c r="E10" s="170" t="s">
        <v>95</v>
      </c>
      <c r="F10" s="419" t="s">
        <v>1230</v>
      </c>
      <c r="G10" s="159"/>
      <c r="H10" s="159"/>
      <c r="I10" s="159"/>
      <c r="J10" s="159"/>
      <c r="K10" s="159"/>
      <c r="L10" s="159"/>
      <c r="M10" s="159"/>
      <c r="N10" s="159"/>
      <c r="O10" s="159"/>
      <c r="P10" s="159"/>
      <c r="Q10" s="159"/>
      <c r="R10" s="159"/>
      <c r="S10" s="159"/>
      <c r="T10" s="159"/>
      <c r="U10" s="159"/>
      <c r="V10" s="159"/>
      <c r="W10" s="159"/>
      <c r="X10" s="159"/>
      <c r="Y10" s="159"/>
      <c r="Z10" s="194"/>
    </row>
    <row r="11" spans="1:26" ht="57" customHeight="1" x14ac:dyDescent="0.2">
      <c r="A11" s="417" t="s">
        <v>71</v>
      </c>
      <c r="B11" s="171">
        <v>663</v>
      </c>
      <c r="C11" s="171">
        <v>2017</v>
      </c>
      <c r="D11" s="196" t="s">
        <v>589</v>
      </c>
      <c r="E11" s="195" t="s">
        <v>95</v>
      </c>
      <c r="F11" s="419" t="s">
        <v>590</v>
      </c>
      <c r="G11" s="159"/>
      <c r="H11" s="159"/>
      <c r="I11" s="159"/>
      <c r="J11" s="159"/>
      <c r="K11" s="159"/>
      <c r="L11" s="159"/>
      <c r="M11" s="159"/>
      <c r="N11" s="159"/>
      <c r="O11" s="159"/>
      <c r="P11" s="159"/>
      <c r="Q11" s="159"/>
      <c r="R11" s="159"/>
      <c r="S11" s="159"/>
      <c r="T11" s="159"/>
      <c r="U11" s="159"/>
      <c r="V11" s="159"/>
      <c r="W11" s="159"/>
      <c r="X11" s="159"/>
      <c r="Y11" s="159"/>
      <c r="Z11" s="194"/>
    </row>
    <row r="12" spans="1:26" ht="101.25" customHeight="1" x14ac:dyDescent="0.2">
      <c r="A12" s="417" t="s">
        <v>71</v>
      </c>
      <c r="B12" s="171">
        <v>668</v>
      </c>
      <c r="C12" s="171">
        <v>2017</v>
      </c>
      <c r="D12" s="196" t="s">
        <v>591</v>
      </c>
      <c r="E12" s="195" t="s">
        <v>46</v>
      </c>
      <c r="F12" s="419" t="s">
        <v>592</v>
      </c>
      <c r="G12" s="159"/>
      <c r="H12" s="159"/>
      <c r="I12" s="159"/>
      <c r="J12" s="159"/>
      <c r="K12" s="159"/>
      <c r="L12" s="159"/>
      <c r="M12" s="159"/>
      <c r="N12" s="159"/>
      <c r="O12" s="159"/>
      <c r="P12" s="159"/>
      <c r="Q12" s="159"/>
      <c r="R12" s="159"/>
      <c r="S12" s="159"/>
      <c r="T12" s="159"/>
      <c r="U12" s="159"/>
      <c r="V12" s="159"/>
      <c r="W12" s="159"/>
      <c r="X12" s="159"/>
      <c r="Y12" s="159"/>
      <c r="Z12" s="194"/>
    </row>
    <row r="13" spans="1:26" ht="65.25" customHeight="1" x14ac:dyDescent="0.2">
      <c r="A13" s="417" t="s">
        <v>71</v>
      </c>
      <c r="B13" s="171">
        <v>660</v>
      </c>
      <c r="C13" s="171">
        <v>2016</v>
      </c>
      <c r="D13" s="196" t="s">
        <v>593</v>
      </c>
      <c r="E13" s="195" t="s">
        <v>893</v>
      </c>
      <c r="F13" s="419" t="s">
        <v>594</v>
      </c>
      <c r="G13" s="159"/>
      <c r="H13" s="159"/>
      <c r="I13" s="159"/>
      <c r="J13" s="159"/>
      <c r="K13" s="159"/>
      <c r="L13" s="159"/>
      <c r="M13" s="159"/>
      <c r="N13" s="159"/>
      <c r="O13" s="159"/>
      <c r="P13" s="159"/>
      <c r="Q13" s="159"/>
      <c r="R13" s="159"/>
      <c r="S13" s="159"/>
      <c r="T13" s="159"/>
      <c r="U13" s="159"/>
      <c r="V13" s="159"/>
      <c r="W13" s="159"/>
      <c r="X13" s="159"/>
      <c r="Y13" s="159"/>
      <c r="Z13" s="194"/>
    </row>
    <row r="14" spans="1:26" ht="58.5" customHeight="1" x14ac:dyDescent="0.2">
      <c r="A14" s="417" t="s">
        <v>71</v>
      </c>
      <c r="B14" s="171">
        <v>600</v>
      </c>
      <c r="C14" s="171">
        <v>2015</v>
      </c>
      <c r="D14" s="196" t="s">
        <v>595</v>
      </c>
      <c r="E14" s="195" t="s">
        <v>59</v>
      </c>
      <c r="F14" s="419" t="s">
        <v>596</v>
      </c>
      <c r="G14" s="159"/>
      <c r="H14" s="159"/>
      <c r="I14" s="159"/>
      <c r="J14" s="159"/>
      <c r="K14" s="159"/>
      <c r="L14" s="159"/>
      <c r="M14" s="159"/>
      <c r="N14" s="159"/>
      <c r="O14" s="159"/>
      <c r="P14" s="159"/>
      <c r="Q14" s="159"/>
      <c r="R14" s="159"/>
      <c r="S14" s="159"/>
      <c r="T14" s="159"/>
      <c r="U14" s="159"/>
      <c r="V14" s="159"/>
      <c r="W14" s="159"/>
      <c r="X14" s="159"/>
      <c r="Y14" s="159"/>
      <c r="Z14" s="194"/>
    </row>
    <row r="15" spans="1:26" ht="54" customHeight="1" x14ac:dyDescent="0.2">
      <c r="A15" s="417" t="s">
        <v>71</v>
      </c>
      <c r="B15" s="171">
        <v>540</v>
      </c>
      <c r="C15" s="171">
        <v>2013</v>
      </c>
      <c r="D15" s="196" t="s">
        <v>597</v>
      </c>
      <c r="E15" s="195" t="s">
        <v>894</v>
      </c>
      <c r="F15" s="419" t="s">
        <v>598</v>
      </c>
      <c r="G15" s="159"/>
      <c r="H15" s="159"/>
      <c r="I15" s="159"/>
      <c r="J15" s="159"/>
      <c r="K15" s="159"/>
      <c r="L15" s="159"/>
      <c r="M15" s="159"/>
      <c r="N15" s="159"/>
      <c r="O15" s="159"/>
      <c r="P15" s="159"/>
      <c r="Q15" s="159"/>
      <c r="R15" s="159"/>
      <c r="S15" s="159"/>
      <c r="T15" s="159"/>
      <c r="U15" s="159"/>
      <c r="V15" s="159"/>
      <c r="W15" s="159"/>
      <c r="X15" s="159"/>
      <c r="Y15" s="159"/>
      <c r="Z15" s="194"/>
    </row>
    <row r="16" spans="1:26" ht="61.5" customHeight="1" x14ac:dyDescent="0.2">
      <c r="A16" s="417" t="s">
        <v>71</v>
      </c>
      <c r="B16" s="171">
        <v>418</v>
      </c>
      <c r="C16" s="171">
        <v>2009</v>
      </c>
      <c r="D16" s="196" t="s">
        <v>397</v>
      </c>
      <c r="E16" s="195" t="s">
        <v>112</v>
      </c>
      <c r="F16" s="419" t="s">
        <v>599</v>
      </c>
      <c r="G16" s="159"/>
      <c r="H16" s="159"/>
      <c r="I16" s="159"/>
      <c r="J16" s="159"/>
      <c r="K16" s="159"/>
      <c r="L16" s="159"/>
      <c r="M16" s="159"/>
      <c r="N16" s="159"/>
      <c r="O16" s="159"/>
      <c r="P16" s="159"/>
      <c r="Q16" s="159"/>
      <c r="R16" s="159"/>
      <c r="S16" s="159"/>
      <c r="T16" s="159"/>
      <c r="U16" s="159"/>
      <c r="V16" s="159"/>
      <c r="W16" s="159"/>
      <c r="X16" s="159"/>
      <c r="Y16" s="159"/>
      <c r="Z16" s="194"/>
    </row>
    <row r="17" spans="1:26" ht="55.5" customHeight="1" x14ac:dyDescent="0.2">
      <c r="A17" s="417" t="s">
        <v>71</v>
      </c>
      <c r="B17" s="171">
        <v>407</v>
      </c>
      <c r="C17" s="171">
        <v>2009</v>
      </c>
      <c r="D17" s="196" t="s">
        <v>1435</v>
      </c>
      <c r="E17" s="195" t="s">
        <v>112</v>
      </c>
      <c r="F17" s="419" t="s">
        <v>1436</v>
      </c>
      <c r="G17" s="159"/>
      <c r="H17" s="159"/>
      <c r="I17" s="159"/>
      <c r="J17" s="159"/>
      <c r="K17" s="159"/>
      <c r="L17" s="159"/>
      <c r="M17" s="159"/>
      <c r="N17" s="159"/>
      <c r="O17" s="159"/>
      <c r="P17" s="159"/>
      <c r="Q17" s="159"/>
      <c r="R17" s="159"/>
      <c r="S17" s="159"/>
      <c r="T17" s="159"/>
      <c r="U17" s="159"/>
      <c r="V17" s="159"/>
      <c r="W17" s="159"/>
      <c r="X17" s="159"/>
      <c r="Y17" s="159"/>
      <c r="Z17" s="194"/>
    </row>
    <row r="18" spans="1:26" ht="55.5" customHeight="1" x14ac:dyDescent="0.2">
      <c r="A18" s="417" t="s">
        <v>71</v>
      </c>
      <c r="B18" s="171">
        <v>333</v>
      </c>
      <c r="C18" s="171">
        <v>2008</v>
      </c>
      <c r="D18" s="196" t="s">
        <v>388</v>
      </c>
      <c r="E18" s="195" t="s">
        <v>895</v>
      </c>
      <c r="F18" s="419" t="s">
        <v>600</v>
      </c>
      <c r="G18" s="159"/>
      <c r="H18" s="159"/>
      <c r="I18" s="159"/>
      <c r="J18" s="159"/>
      <c r="K18" s="159"/>
      <c r="L18" s="159"/>
      <c r="M18" s="159"/>
      <c r="N18" s="159"/>
      <c r="O18" s="159"/>
      <c r="P18" s="159"/>
      <c r="Q18" s="159"/>
      <c r="R18" s="159"/>
      <c r="S18" s="159"/>
      <c r="T18" s="159"/>
      <c r="U18" s="159"/>
      <c r="V18" s="159"/>
      <c r="W18" s="159"/>
      <c r="X18" s="159"/>
      <c r="Y18" s="159"/>
      <c r="Z18" s="194"/>
    </row>
    <row r="19" spans="1:26" ht="91.5" customHeight="1" x14ac:dyDescent="0.2">
      <c r="A19" s="417" t="s">
        <v>71</v>
      </c>
      <c r="B19" s="171">
        <v>287</v>
      </c>
      <c r="C19" s="171">
        <v>2007</v>
      </c>
      <c r="D19" s="196" t="s">
        <v>383</v>
      </c>
      <c r="E19" s="195" t="s">
        <v>896</v>
      </c>
      <c r="F19" s="419" t="s">
        <v>601</v>
      </c>
      <c r="G19" s="159"/>
      <c r="H19" s="159"/>
      <c r="I19" s="159"/>
      <c r="J19" s="159"/>
      <c r="K19" s="159"/>
      <c r="L19" s="159"/>
      <c r="M19" s="159"/>
      <c r="N19" s="159"/>
      <c r="O19" s="159"/>
      <c r="P19" s="159"/>
      <c r="Q19" s="159"/>
      <c r="R19" s="159"/>
      <c r="S19" s="159"/>
      <c r="T19" s="159"/>
      <c r="U19" s="159"/>
      <c r="V19" s="159"/>
      <c r="W19" s="159"/>
      <c r="X19" s="159"/>
      <c r="Y19" s="159"/>
      <c r="Z19" s="194"/>
    </row>
    <row r="20" spans="1:26" ht="84.75" customHeight="1" x14ac:dyDescent="0.2">
      <c r="A20" s="417" t="s">
        <v>71</v>
      </c>
      <c r="B20" s="171">
        <v>197</v>
      </c>
      <c r="C20" s="171">
        <v>2005</v>
      </c>
      <c r="D20" s="196" t="s">
        <v>386</v>
      </c>
      <c r="E20" s="195" t="s">
        <v>895</v>
      </c>
      <c r="F20" s="419" t="s">
        <v>602</v>
      </c>
      <c r="G20" s="159"/>
      <c r="H20" s="159"/>
      <c r="I20" s="159"/>
      <c r="J20" s="159"/>
      <c r="K20" s="159"/>
      <c r="L20" s="159"/>
      <c r="M20" s="159"/>
      <c r="N20" s="159"/>
      <c r="O20" s="159"/>
      <c r="P20" s="159"/>
      <c r="Q20" s="159"/>
      <c r="R20" s="159"/>
      <c r="S20" s="159"/>
      <c r="T20" s="159"/>
      <c r="U20" s="159"/>
      <c r="V20" s="159"/>
      <c r="W20" s="159"/>
      <c r="X20" s="159"/>
      <c r="Y20" s="159"/>
      <c r="Z20" s="194"/>
    </row>
    <row r="21" spans="1:26" ht="90" customHeight="1" thickBot="1" x14ac:dyDescent="0.25">
      <c r="A21" s="420" t="s">
        <v>71</v>
      </c>
      <c r="B21" s="421">
        <v>114</v>
      </c>
      <c r="C21" s="421">
        <v>2003</v>
      </c>
      <c r="D21" s="495" t="s">
        <v>375</v>
      </c>
      <c r="E21" s="496" t="s">
        <v>95</v>
      </c>
      <c r="F21" s="424" t="s">
        <v>603</v>
      </c>
      <c r="G21" s="159"/>
      <c r="H21" s="159"/>
      <c r="I21" s="159"/>
      <c r="J21" s="159"/>
      <c r="K21" s="159"/>
      <c r="L21" s="159"/>
      <c r="M21" s="159"/>
      <c r="N21" s="159"/>
      <c r="O21" s="159"/>
      <c r="P21" s="159"/>
      <c r="Q21" s="159"/>
      <c r="R21" s="159"/>
      <c r="S21" s="159"/>
      <c r="T21" s="159"/>
      <c r="U21" s="159"/>
      <c r="V21" s="159"/>
      <c r="W21" s="159"/>
      <c r="X21" s="159"/>
      <c r="Y21" s="159"/>
      <c r="Z21" s="194"/>
    </row>
    <row r="22" spans="1:26" ht="97.5" customHeight="1" x14ac:dyDescent="0.2">
      <c r="A22" s="412" t="s">
        <v>44</v>
      </c>
      <c r="B22" s="413">
        <v>2232</v>
      </c>
      <c r="C22" s="413">
        <v>2022</v>
      </c>
      <c r="D22" s="493" t="s">
        <v>1611</v>
      </c>
      <c r="E22" s="415" t="s">
        <v>1610</v>
      </c>
      <c r="F22" s="416" t="s">
        <v>1609</v>
      </c>
      <c r="G22" s="159"/>
      <c r="H22" s="159"/>
      <c r="I22" s="159"/>
      <c r="J22" s="159"/>
      <c r="K22" s="159"/>
      <c r="L22" s="159"/>
      <c r="M22" s="159"/>
      <c r="N22" s="159"/>
      <c r="O22" s="159"/>
      <c r="P22" s="159"/>
      <c r="Q22" s="159"/>
      <c r="R22" s="159"/>
      <c r="S22" s="159"/>
      <c r="T22" s="159"/>
      <c r="U22" s="159"/>
      <c r="V22" s="159"/>
      <c r="W22" s="159"/>
      <c r="X22" s="159"/>
      <c r="Y22" s="159"/>
      <c r="Z22" s="194"/>
    </row>
    <row r="23" spans="1:26" ht="64.5" customHeight="1" x14ac:dyDescent="0.2">
      <c r="A23" s="417" t="s">
        <v>44</v>
      </c>
      <c r="B23" s="171">
        <v>1811</v>
      </c>
      <c r="C23" s="171">
        <v>2016</v>
      </c>
      <c r="D23" s="196" t="s">
        <v>556</v>
      </c>
      <c r="E23" s="195" t="s">
        <v>878</v>
      </c>
      <c r="F23" s="419" t="s">
        <v>557</v>
      </c>
      <c r="G23" s="159"/>
      <c r="H23" s="159"/>
      <c r="I23" s="159"/>
      <c r="J23" s="159"/>
      <c r="K23" s="159"/>
      <c r="L23" s="159"/>
      <c r="M23" s="159"/>
      <c r="N23" s="159"/>
      <c r="O23" s="159"/>
      <c r="P23" s="159"/>
      <c r="Q23" s="159"/>
      <c r="R23" s="159"/>
      <c r="S23" s="159"/>
      <c r="T23" s="159"/>
      <c r="U23" s="159"/>
      <c r="V23" s="159"/>
      <c r="W23" s="159"/>
      <c r="X23" s="159"/>
      <c r="Y23" s="159"/>
      <c r="Z23" s="194"/>
    </row>
    <row r="24" spans="1:26" ht="64.5" customHeight="1" x14ac:dyDescent="0.2">
      <c r="A24" s="417" t="s">
        <v>44</v>
      </c>
      <c r="B24" s="171">
        <v>1801</v>
      </c>
      <c r="C24" s="171">
        <v>2016</v>
      </c>
      <c r="D24" s="196" t="s">
        <v>1608</v>
      </c>
      <c r="E24" s="195">
        <v>100</v>
      </c>
      <c r="F24" s="419" t="s">
        <v>1607</v>
      </c>
      <c r="G24" s="159"/>
      <c r="H24" s="159"/>
      <c r="I24" s="159"/>
      <c r="J24" s="159"/>
      <c r="K24" s="159"/>
      <c r="L24" s="159"/>
      <c r="M24" s="159"/>
      <c r="N24" s="159"/>
      <c r="O24" s="159"/>
      <c r="P24" s="159"/>
      <c r="Q24" s="159"/>
      <c r="R24" s="159"/>
      <c r="S24" s="159"/>
      <c r="T24" s="159"/>
      <c r="U24" s="159"/>
      <c r="V24" s="159"/>
      <c r="W24" s="159"/>
      <c r="X24" s="159"/>
      <c r="Y24" s="159"/>
      <c r="Z24" s="194"/>
    </row>
    <row r="25" spans="1:26" ht="75.75" customHeight="1" x14ac:dyDescent="0.2">
      <c r="A25" s="494" t="s">
        <v>97</v>
      </c>
      <c r="B25" s="171">
        <v>1672</v>
      </c>
      <c r="C25" s="171">
        <v>2013</v>
      </c>
      <c r="D25" s="196" t="s">
        <v>1505</v>
      </c>
      <c r="E25" s="195" t="s">
        <v>95</v>
      </c>
      <c r="F25" s="419" t="s">
        <v>1505</v>
      </c>
      <c r="G25" s="159"/>
      <c r="H25" s="159"/>
      <c r="I25" s="159"/>
      <c r="J25" s="159"/>
      <c r="K25" s="159"/>
      <c r="L25" s="159"/>
      <c r="M25" s="159"/>
      <c r="N25" s="159"/>
      <c r="O25" s="159"/>
      <c r="P25" s="159"/>
      <c r="Q25" s="159"/>
      <c r="R25" s="159"/>
      <c r="S25" s="159"/>
      <c r="T25" s="159"/>
      <c r="U25" s="159"/>
      <c r="V25" s="159"/>
      <c r="W25" s="159"/>
      <c r="X25" s="159"/>
      <c r="Y25" s="159"/>
      <c r="Z25" s="181"/>
    </row>
    <row r="26" spans="1:26" ht="108.75" customHeight="1" x14ac:dyDescent="0.2">
      <c r="A26" s="417" t="s">
        <v>44</v>
      </c>
      <c r="B26" s="171">
        <v>1383</v>
      </c>
      <c r="C26" s="171">
        <v>2010</v>
      </c>
      <c r="D26" s="196" t="s">
        <v>402</v>
      </c>
      <c r="E26" s="195" t="s">
        <v>879</v>
      </c>
      <c r="F26" s="419" t="s">
        <v>623</v>
      </c>
      <c r="G26" s="159"/>
      <c r="H26" s="159"/>
      <c r="I26" s="159"/>
      <c r="J26" s="159"/>
      <c r="K26" s="159"/>
      <c r="L26" s="159"/>
      <c r="M26" s="159"/>
      <c r="N26" s="159"/>
      <c r="O26" s="159"/>
      <c r="P26" s="159"/>
      <c r="Q26" s="159"/>
      <c r="R26" s="159"/>
      <c r="S26" s="159"/>
      <c r="T26" s="159"/>
      <c r="U26" s="159"/>
      <c r="V26" s="159"/>
      <c r="W26" s="159"/>
      <c r="X26" s="159"/>
      <c r="Y26" s="159"/>
      <c r="Z26" s="194"/>
    </row>
    <row r="27" spans="1:26" ht="120" customHeight="1" x14ac:dyDescent="0.2">
      <c r="A27" s="417" t="s">
        <v>44</v>
      </c>
      <c r="B27" s="171">
        <v>1314</v>
      </c>
      <c r="C27" s="171">
        <v>2009</v>
      </c>
      <c r="D27" s="196" t="s">
        <v>558</v>
      </c>
      <c r="E27" s="170" t="s">
        <v>95</v>
      </c>
      <c r="F27" s="419" t="s">
        <v>1620</v>
      </c>
      <c r="G27" s="159"/>
      <c r="H27" s="159"/>
      <c r="I27" s="159"/>
      <c r="J27" s="159"/>
      <c r="K27" s="159"/>
      <c r="L27" s="159"/>
      <c r="M27" s="159"/>
      <c r="N27" s="159"/>
      <c r="O27" s="159"/>
      <c r="P27" s="159"/>
      <c r="Q27" s="159"/>
      <c r="R27" s="159"/>
      <c r="S27" s="159"/>
      <c r="T27" s="159"/>
      <c r="U27" s="159"/>
      <c r="V27" s="159"/>
      <c r="W27" s="159"/>
      <c r="X27" s="159"/>
      <c r="Y27" s="159"/>
      <c r="Z27" s="194"/>
    </row>
    <row r="28" spans="1:26" ht="102" customHeight="1" x14ac:dyDescent="0.2">
      <c r="A28" s="417" t="s">
        <v>44</v>
      </c>
      <c r="B28" s="171">
        <v>1252</v>
      </c>
      <c r="C28" s="171">
        <v>2008</v>
      </c>
      <c r="D28" s="196" t="s">
        <v>559</v>
      </c>
      <c r="E28" s="195" t="s">
        <v>560</v>
      </c>
      <c r="F28" s="419" t="s">
        <v>561</v>
      </c>
      <c r="G28" s="159"/>
      <c r="H28" s="159"/>
      <c r="I28" s="159"/>
      <c r="J28" s="159"/>
      <c r="K28" s="159"/>
      <c r="L28" s="159"/>
      <c r="M28" s="159"/>
      <c r="N28" s="159"/>
      <c r="O28" s="159"/>
      <c r="P28" s="159"/>
      <c r="Q28" s="159"/>
      <c r="R28" s="159"/>
      <c r="S28" s="159"/>
      <c r="T28" s="159"/>
      <c r="U28" s="159"/>
      <c r="V28" s="159"/>
      <c r="W28" s="159"/>
      <c r="X28" s="159"/>
      <c r="Y28" s="159"/>
      <c r="Z28" s="194"/>
    </row>
    <row r="29" spans="1:26" ht="111" customHeight="1" x14ac:dyDescent="0.2">
      <c r="A29" s="417" t="s">
        <v>44</v>
      </c>
      <c r="B29" s="171">
        <v>697</v>
      </c>
      <c r="C29" s="171">
        <v>2001</v>
      </c>
      <c r="D29" s="196" t="s">
        <v>384</v>
      </c>
      <c r="E29" s="195" t="s">
        <v>112</v>
      </c>
      <c r="F29" s="419" t="s">
        <v>562</v>
      </c>
      <c r="G29" s="159"/>
      <c r="H29" s="159"/>
      <c r="I29" s="159"/>
      <c r="J29" s="159"/>
      <c r="K29" s="159"/>
      <c r="L29" s="159"/>
      <c r="M29" s="159"/>
      <c r="N29" s="159"/>
      <c r="O29" s="159"/>
      <c r="P29" s="159"/>
      <c r="Q29" s="159"/>
      <c r="R29" s="159"/>
      <c r="S29" s="159"/>
      <c r="T29" s="159"/>
      <c r="U29" s="159"/>
      <c r="V29" s="159"/>
      <c r="W29" s="159"/>
      <c r="X29" s="159"/>
      <c r="Y29" s="159"/>
      <c r="Z29" s="194"/>
    </row>
    <row r="30" spans="1:26" ht="57.75" customHeight="1" x14ac:dyDescent="0.2">
      <c r="A30" s="417" t="s">
        <v>44</v>
      </c>
      <c r="B30" s="171">
        <v>373</v>
      </c>
      <c r="C30" s="171">
        <v>1997</v>
      </c>
      <c r="D30" s="196" t="s">
        <v>370</v>
      </c>
      <c r="E30" s="195" t="s">
        <v>112</v>
      </c>
      <c r="F30" s="419" t="s">
        <v>563</v>
      </c>
      <c r="G30" s="159"/>
      <c r="H30" s="159"/>
      <c r="I30" s="159"/>
      <c r="J30" s="159"/>
      <c r="K30" s="159"/>
      <c r="L30" s="159"/>
      <c r="M30" s="159"/>
      <c r="N30" s="159"/>
      <c r="O30" s="159"/>
      <c r="P30" s="159"/>
      <c r="Q30" s="159"/>
      <c r="R30" s="159"/>
      <c r="S30" s="159"/>
      <c r="T30" s="159"/>
      <c r="U30" s="159"/>
      <c r="V30" s="159"/>
      <c r="W30" s="159"/>
      <c r="X30" s="159"/>
      <c r="Y30" s="159"/>
      <c r="Z30" s="194"/>
    </row>
    <row r="31" spans="1:26" ht="42" customHeight="1" x14ac:dyDescent="0.2">
      <c r="A31" s="417" t="s">
        <v>44</v>
      </c>
      <c r="B31" s="171">
        <v>61</v>
      </c>
      <c r="C31" s="171">
        <v>1990</v>
      </c>
      <c r="D31" s="196" t="s">
        <v>1427</v>
      </c>
      <c r="E31" s="195" t="s">
        <v>112</v>
      </c>
      <c r="F31" s="419" t="s">
        <v>1428</v>
      </c>
      <c r="G31" s="159"/>
      <c r="H31" s="159"/>
      <c r="I31" s="159"/>
      <c r="J31" s="159"/>
      <c r="K31" s="159"/>
      <c r="L31" s="159"/>
      <c r="M31" s="159"/>
      <c r="N31" s="159"/>
      <c r="O31" s="159"/>
      <c r="P31" s="159"/>
      <c r="Q31" s="159"/>
      <c r="R31" s="159"/>
      <c r="S31" s="159"/>
      <c r="T31" s="159"/>
      <c r="U31" s="159"/>
      <c r="V31" s="159"/>
      <c r="W31" s="159"/>
      <c r="X31" s="159"/>
      <c r="Y31" s="159"/>
      <c r="Z31" s="194"/>
    </row>
    <row r="32" spans="1:26" ht="42" customHeight="1" thickBot="1" x14ac:dyDescent="0.25">
      <c r="A32" s="420" t="s">
        <v>44</v>
      </c>
      <c r="B32" s="421">
        <v>9</v>
      </c>
      <c r="C32" s="421">
        <v>1979</v>
      </c>
      <c r="D32" s="495" t="s">
        <v>395</v>
      </c>
      <c r="E32" s="496" t="s">
        <v>880</v>
      </c>
      <c r="F32" s="424" t="s">
        <v>564</v>
      </c>
      <c r="G32" s="159"/>
      <c r="H32" s="159"/>
      <c r="I32" s="159"/>
      <c r="J32" s="159"/>
      <c r="K32" s="159"/>
      <c r="L32" s="159"/>
      <c r="M32" s="159"/>
      <c r="N32" s="159"/>
      <c r="O32" s="159"/>
      <c r="P32" s="159"/>
      <c r="Q32" s="159"/>
      <c r="R32" s="159"/>
      <c r="S32" s="159"/>
      <c r="T32" s="159"/>
      <c r="U32" s="159"/>
      <c r="V32" s="159"/>
      <c r="W32" s="159"/>
      <c r="X32" s="159"/>
      <c r="Y32" s="159"/>
      <c r="Z32" s="194"/>
    </row>
    <row r="33" spans="1:26" ht="67.5" customHeight="1" x14ac:dyDescent="0.2">
      <c r="A33" s="412" t="s">
        <v>65</v>
      </c>
      <c r="B33" s="413">
        <v>221</v>
      </c>
      <c r="C33" s="413">
        <v>2023</v>
      </c>
      <c r="D33" s="493" t="s">
        <v>1606</v>
      </c>
      <c r="E33" s="415" t="s">
        <v>1605</v>
      </c>
      <c r="F33" s="416" t="s">
        <v>1604</v>
      </c>
      <c r="G33" s="159"/>
      <c r="H33" s="159"/>
      <c r="I33" s="159"/>
      <c r="J33" s="159"/>
      <c r="K33" s="159"/>
      <c r="L33" s="159"/>
      <c r="M33" s="159"/>
      <c r="N33" s="159"/>
      <c r="O33" s="159"/>
      <c r="P33" s="159"/>
      <c r="Q33" s="159"/>
      <c r="R33" s="159"/>
      <c r="S33" s="159"/>
      <c r="T33" s="159"/>
      <c r="U33" s="159"/>
      <c r="V33" s="159"/>
      <c r="W33" s="159"/>
      <c r="X33" s="159"/>
      <c r="Y33" s="159"/>
      <c r="Z33" s="194"/>
    </row>
    <row r="34" spans="1:26" ht="93" customHeight="1" x14ac:dyDescent="0.2">
      <c r="A34" s="417" t="s">
        <v>90</v>
      </c>
      <c r="B34" s="171">
        <v>14</v>
      </c>
      <c r="C34" s="171">
        <v>2023</v>
      </c>
      <c r="D34" s="196" t="s">
        <v>1603</v>
      </c>
      <c r="E34" s="195">
        <v>3</v>
      </c>
      <c r="F34" s="419" t="s">
        <v>1602</v>
      </c>
      <c r="G34" s="159"/>
      <c r="H34" s="159"/>
      <c r="I34" s="159"/>
      <c r="J34" s="159"/>
      <c r="K34" s="159"/>
      <c r="L34" s="159"/>
      <c r="M34" s="159"/>
      <c r="N34" s="159"/>
      <c r="O34" s="159"/>
      <c r="P34" s="159"/>
      <c r="Q34" s="159"/>
      <c r="R34" s="159"/>
      <c r="S34" s="159"/>
      <c r="T34" s="159"/>
      <c r="U34" s="159"/>
      <c r="V34" s="159"/>
      <c r="W34" s="159"/>
      <c r="X34" s="159"/>
      <c r="Y34" s="159"/>
      <c r="Z34" s="194"/>
    </row>
    <row r="35" spans="1:26" ht="76.5" customHeight="1" x14ac:dyDescent="0.2">
      <c r="A35" s="417" t="s">
        <v>65</v>
      </c>
      <c r="B35" s="171">
        <v>317</v>
      </c>
      <c r="C35" s="171">
        <v>2021</v>
      </c>
      <c r="D35" s="196" t="s">
        <v>1371</v>
      </c>
      <c r="E35" s="195" t="s">
        <v>95</v>
      </c>
      <c r="F35" s="419" t="s">
        <v>1372</v>
      </c>
      <c r="G35" s="159"/>
      <c r="H35" s="159"/>
      <c r="I35" s="159"/>
      <c r="J35" s="159"/>
      <c r="K35" s="159"/>
      <c r="L35" s="159"/>
      <c r="M35" s="159"/>
      <c r="N35" s="159"/>
      <c r="O35" s="159"/>
      <c r="P35" s="159"/>
      <c r="Q35" s="159"/>
      <c r="R35" s="159"/>
      <c r="S35" s="159"/>
      <c r="T35" s="159"/>
      <c r="U35" s="159"/>
      <c r="V35" s="159"/>
      <c r="W35" s="159"/>
      <c r="X35" s="159"/>
      <c r="Y35" s="159"/>
      <c r="Z35" s="194"/>
    </row>
    <row r="36" spans="1:26" ht="76.5" customHeight="1" x14ac:dyDescent="0.2">
      <c r="A36" s="417" t="s">
        <v>65</v>
      </c>
      <c r="B36" s="171">
        <v>345</v>
      </c>
      <c r="C36" s="171">
        <v>2020</v>
      </c>
      <c r="D36" s="196" t="s">
        <v>1429</v>
      </c>
      <c r="E36" s="195" t="s">
        <v>95</v>
      </c>
      <c r="F36" s="419" t="s">
        <v>1430</v>
      </c>
      <c r="G36" s="159"/>
      <c r="H36" s="159"/>
      <c r="I36" s="159"/>
      <c r="J36" s="159"/>
      <c r="K36" s="159"/>
      <c r="L36" s="159"/>
      <c r="M36" s="159"/>
      <c r="N36" s="159"/>
      <c r="O36" s="159"/>
      <c r="P36" s="159"/>
      <c r="Q36" s="159"/>
      <c r="R36" s="159"/>
      <c r="S36" s="159"/>
      <c r="T36" s="159"/>
      <c r="U36" s="159"/>
      <c r="V36" s="159"/>
      <c r="W36" s="159"/>
      <c r="X36" s="159"/>
      <c r="Y36" s="159"/>
      <c r="Z36" s="194"/>
    </row>
    <row r="37" spans="1:26" ht="76.5" customHeight="1" x14ac:dyDescent="0.2">
      <c r="A37" s="417" t="s">
        <v>65</v>
      </c>
      <c r="B37" s="171">
        <v>492</v>
      </c>
      <c r="C37" s="171">
        <v>2019</v>
      </c>
      <c r="D37" s="196" t="s">
        <v>1225</v>
      </c>
      <c r="E37" s="195" t="s">
        <v>95</v>
      </c>
      <c r="F37" s="419" t="s">
        <v>1226</v>
      </c>
      <c r="G37" s="159"/>
      <c r="H37" s="159"/>
      <c r="I37" s="159"/>
      <c r="J37" s="159"/>
      <c r="K37" s="159"/>
      <c r="L37" s="159"/>
      <c r="M37" s="159"/>
      <c r="N37" s="159"/>
      <c r="O37" s="159"/>
      <c r="P37" s="159"/>
      <c r="Q37" s="159"/>
      <c r="R37" s="159"/>
      <c r="S37" s="159"/>
      <c r="T37" s="159"/>
      <c r="U37" s="159"/>
      <c r="V37" s="159"/>
      <c r="W37" s="159"/>
      <c r="X37" s="159"/>
      <c r="Y37" s="159"/>
      <c r="Z37" s="194"/>
    </row>
    <row r="38" spans="1:26" ht="118.5" customHeight="1" x14ac:dyDescent="0.2">
      <c r="A38" s="417" t="s">
        <v>65</v>
      </c>
      <c r="B38" s="171">
        <v>37</v>
      </c>
      <c r="C38" s="171">
        <v>2019</v>
      </c>
      <c r="D38" s="196" t="s">
        <v>1227</v>
      </c>
      <c r="E38" s="195" t="s">
        <v>95</v>
      </c>
      <c r="F38" s="419" t="s">
        <v>1228</v>
      </c>
      <c r="G38" s="159"/>
      <c r="H38" s="159"/>
      <c r="I38" s="159"/>
      <c r="J38" s="159"/>
      <c r="K38" s="159"/>
      <c r="L38" s="159"/>
      <c r="M38" s="159"/>
      <c r="N38" s="159"/>
      <c r="O38" s="159"/>
      <c r="P38" s="159"/>
      <c r="Q38" s="159"/>
      <c r="R38" s="159"/>
      <c r="S38" s="159"/>
      <c r="T38" s="159"/>
      <c r="U38" s="159"/>
      <c r="V38" s="159"/>
      <c r="W38" s="159"/>
      <c r="X38" s="159"/>
      <c r="Y38" s="159"/>
      <c r="Z38" s="194"/>
    </row>
    <row r="39" spans="1:26" ht="93" customHeight="1" x14ac:dyDescent="0.2">
      <c r="A39" s="417" t="s">
        <v>65</v>
      </c>
      <c r="B39" s="171">
        <v>284</v>
      </c>
      <c r="C39" s="171">
        <v>2018</v>
      </c>
      <c r="D39" s="196" t="s">
        <v>565</v>
      </c>
      <c r="E39" s="195" t="s">
        <v>881</v>
      </c>
      <c r="F39" s="419" t="s">
        <v>566</v>
      </c>
      <c r="G39" s="159"/>
      <c r="H39" s="159"/>
      <c r="I39" s="159"/>
      <c r="J39" s="159"/>
      <c r="K39" s="159"/>
      <c r="L39" s="159"/>
      <c r="M39" s="159"/>
      <c r="N39" s="159"/>
      <c r="O39" s="159"/>
      <c r="P39" s="159"/>
      <c r="Q39" s="159"/>
      <c r="R39" s="159"/>
      <c r="S39" s="159"/>
      <c r="T39" s="159"/>
      <c r="U39" s="159"/>
      <c r="V39" s="159"/>
      <c r="W39" s="159"/>
      <c r="X39" s="159"/>
      <c r="Y39" s="159"/>
      <c r="Z39" s="194"/>
    </row>
    <row r="40" spans="1:26" ht="90" customHeight="1" x14ac:dyDescent="0.2">
      <c r="A40" s="417" t="s">
        <v>65</v>
      </c>
      <c r="B40" s="171">
        <v>1499</v>
      </c>
      <c r="C40" s="171">
        <v>2017</v>
      </c>
      <c r="D40" s="196" t="s">
        <v>350</v>
      </c>
      <c r="E40" s="201" t="s">
        <v>850</v>
      </c>
      <c r="F40" s="419" t="s">
        <v>567</v>
      </c>
      <c r="G40" s="159"/>
      <c r="H40" s="159"/>
      <c r="I40" s="159"/>
      <c r="J40" s="159"/>
      <c r="K40" s="159"/>
      <c r="L40" s="159"/>
      <c r="M40" s="159"/>
      <c r="N40" s="159"/>
      <c r="O40" s="159"/>
      <c r="P40" s="159"/>
      <c r="Q40" s="159"/>
      <c r="R40" s="159"/>
      <c r="S40" s="159"/>
      <c r="T40" s="159"/>
      <c r="U40" s="159"/>
      <c r="V40" s="159"/>
      <c r="W40" s="159"/>
      <c r="X40" s="159"/>
      <c r="Y40" s="159"/>
      <c r="Z40" s="194"/>
    </row>
    <row r="41" spans="1:26" ht="93" customHeight="1" x14ac:dyDescent="0.2">
      <c r="A41" s="417" t="s">
        <v>65</v>
      </c>
      <c r="B41" s="171">
        <v>815</v>
      </c>
      <c r="C41" s="171">
        <v>2017</v>
      </c>
      <c r="D41" s="196" t="s">
        <v>568</v>
      </c>
      <c r="E41" s="195" t="s">
        <v>882</v>
      </c>
      <c r="F41" s="419" t="s">
        <v>569</v>
      </c>
      <c r="G41" s="159"/>
      <c r="H41" s="159"/>
      <c r="I41" s="159"/>
      <c r="J41" s="159"/>
      <c r="K41" s="159"/>
      <c r="L41" s="159"/>
      <c r="M41" s="159"/>
      <c r="N41" s="159"/>
      <c r="O41" s="159"/>
      <c r="P41" s="159"/>
      <c r="Q41" s="159"/>
      <c r="R41" s="159"/>
      <c r="S41" s="159"/>
      <c r="T41" s="159"/>
      <c r="U41" s="159"/>
      <c r="V41" s="159"/>
      <c r="W41" s="159"/>
      <c r="X41" s="159"/>
      <c r="Y41" s="159"/>
      <c r="Z41" s="194"/>
    </row>
    <row r="42" spans="1:26" ht="96.75" customHeight="1" x14ac:dyDescent="0.2">
      <c r="A42" s="417" t="s">
        <v>65</v>
      </c>
      <c r="B42" s="171">
        <v>596</v>
      </c>
      <c r="C42" s="171">
        <v>2016</v>
      </c>
      <c r="D42" s="196" t="s">
        <v>570</v>
      </c>
      <c r="E42" s="195" t="s">
        <v>883</v>
      </c>
      <c r="F42" s="419" t="s">
        <v>571</v>
      </c>
      <c r="G42" s="159"/>
      <c r="H42" s="159"/>
      <c r="I42" s="159"/>
      <c r="J42" s="159"/>
      <c r="K42" s="159"/>
      <c r="L42" s="159"/>
      <c r="M42" s="159"/>
      <c r="N42" s="159"/>
      <c r="O42" s="159"/>
      <c r="P42" s="159"/>
      <c r="Q42" s="159"/>
      <c r="R42" s="159"/>
      <c r="S42" s="159"/>
      <c r="T42" s="159"/>
      <c r="U42" s="159"/>
      <c r="V42" s="159"/>
      <c r="W42" s="159"/>
      <c r="X42" s="159"/>
      <c r="Y42" s="159"/>
      <c r="Z42" s="194"/>
    </row>
    <row r="43" spans="1:26" ht="69" customHeight="1" x14ac:dyDescent="0.2">
      <c r="A43" s="417" t="s">
        <v>90</v>
      </c>
      <c r="B43" s="171">
        <v>265</v>
      </c>
      <c r="C43" s="171">
        <v>2016</v>
      </c>
      <c r="D43" s="196" t="s">
        <v>1601</v>
      </c>
      <c r="E43" s="195">
        <v>2</v>
      </c>
      <c r="F43" s="419" t="s">
        <v>1600</v>
      </c>
      <c r="G43" s="159"/>
      <c r="H43" s="159"/>
      <c r="I43" s="159"/>
      <c r="J43" s="159"/>
      <c r="K43" s="159"/>
      <c r="L43" s="159"/>
      <c r="M43" s="159"/>
      <c r="N43" s="159"/>
      <c r="O43" s="159"/>
      <c r="P43" s="159"/>
      <c r="Q43" s="159"/>
      <c r="R43" s="159"/>
      <c r="S43" s="159"/>
      <c r="T43" s="159"/>
      <c r="U43" s="159"/>
      <c r="V43" s="159"/>
      <c r="W43" s="159"/>
      <c r="X43" s="159"/>
      <c r="Y43" s="159"/>
      <c r="Z43" s="194"/>
    </row>
    <row r="44" spans="1:26" ht="80.25" customHeight="1" x14ac:dyDescent="0.2">
      <c r="A44" s="417" t="s">
        <v>65</v>
      </c>
      <c r="B44" s="171">
        <v>1079</v>
      </c>
      <c r="C44" s="171">
        <v>2015</v>
      </c>
      <c r="D44" s="196" t="s">
        <v>572</v>
      </c>
      <c r="E44" s="195" t="s">
        <v>884</v>
      </c>
      <c r="F44" s="419" t="s">
        <v>573</v>
      </c>
      <c r="G44" s="159"/>
      <c r="H44" s="159"/>
      <c r="I44" s="159"/>
      <c r="J44" s="159"/>
      <c r="K44" s="159"/>
      <c r="L44" s="159"/>
      <c r="M44" s="159"/>
      <c r="N44" s="159"/>
      <c r="O44" s="159"/>
      <c r="P44" s="159"/>
      <c r="Q44" s="159"/>
      <c r="R44" s="159"/>
      <c r="S44" s="159"/>
      <c r="T44" s="159"/>
      <c r="U44" s="159"/>
      <c r="V44" s="159"/>
      <c r="W44" s="159"/>
      <c r="X44" s="159"/>
      <c r="Y44" s="159"/>
      <c r="Z44" s="194"/>
    </row>
    <row r="45" spans="1:26" ht="108.75" customHeight="1" x14ac:dyDescent="0.2">
      <c r="A45" s="417" t="s">
        <v>65</v>
      </c>
      <c r="B45" s="171">
        <v>1077</v>
      </c>
      <c r="C45" s="171">
        <v>2015</v>
      </c>
      <c r="D45" s="196" t="s">
        <v>1431</v>
      </c>
      <c r="E45" s="195" t="s">
        <v>1432</v>
      </c>
      <c r="F45" s="419" t="s">
        <v>1433</v>
      </c>
      <c r="G45" s="159"/>
      <c r="H45" s="159"/>
      <c r="I45" s="159"/>
      <c r="J45" s="159"/>
      <c r="K45" s="159"/>
      <c r="L45" s="159"/>
      <c r="M45" s="159"/>
      <c r="N45" s="159"/>
      <c r="O45" s="159"/>
      <c r="P45" s="159"/>
      <c r="Q45" s="159"/>
      <c r="R45" s="159"/>
      <c r="S45" s="159"/>
      <c r="T45" s="159"/>
      <c r="U45" s="159"/>
      <c r="V45" s="159"/>
      <c r="W45" s="159"/>
      <c r="X45" s="159"/>
      <c r="Y45" s="159"/>
      <c r="Z45" s="194"/>
    </row>
    <row r="46" spans="1:26" ht="108.75" customHeight="1" x14ac:dyDescent="0.2">
      <c r="A46" s="417" t="s">
        <v>65</v>
      </c>
      <c r="B46" s="171">
        <v>1076</v>
      </c>
      <c r="C46" s="171">
        <v>2015</v>
      </c>
      <c r="D46" s="196" t="s">
        <v>368</v>
      </c>
      <c r="E46" s="195" t="s">
        <v>574</v>
      </c>
      <c r="F46" s="419" t="s">
        <v>624</v>
      </c>
      <c r="G46" s="159"/>
      <c r="H46" s="159"/>
      <c r="I46" s="159"/>
      <c r="J46" s="159"/>
      <c r="K46" s="159"/>
      <c r="L46" s="159"/>
      <c r="M46" s="159"/>
      <c r="N46" s="159"/>
      <c r="O46" s="159"/>
      <c r="P46" s="159"/>
      <c r="Q46" s="159"/>
      <c r="R46" s="159"/>
      <c r="S46" s="159"/>
      <c r="T46" s="159"/>
      <c r="U46" s="159"/>
      <c r="V46" s="159"/>
      <c r="W46" s="159"/>
      <c r="X46" s="159"/>
      <c r="Y46" s="159"/>
      <c r="Z46" s="194"/>
    </row>
    <row r="47" spans="1:26" ht="78.75" customHeight="1" x14ac:dyDescent="0.2">
      <c r="A47" s="417" t="s">
        <v>65</v>
      </c>
      <c r="B47" s="171">
        <v>442</v>
      </c>
      <c r="C47" s="171">
        <v>2015</v>
      </c>
      <c r="D47" s="196" t="s">
        <v>400</v>
      </c>
      <c r="E47" s="195" t="s">
        <v>885</v>
      </c>
      <c r="F47" s="419" t="s">
        <v>575</v>
      </c>
      <c r="G47" s="159"/>
      <c r="H47" s="159"/>
      <c r="I47" s="159"/>
      <c r="J47" s="159"/>
      <c r="K47" s="159"/>
      <c r="L47" s="159"/>
      <c r="M47" s="159"/>
      <c r="N47" s="159"/>
      <c r="O47" s="159"/>
      <c r="P47" s="159"/>
      <c r="Q47" s="159"/>
      <c r="R47" s="159"/>
      <c r="S47" s="159"/>
      <c r="T47" s="159"/>
      <c r="U47" s="159"/>
      <c r="V47" s="159"/>
      <c r="W47" s="159"/>
      <c r="X47" s="159"/>
      <c r="Y47" s="159"/>
      <c r="Z47" s="194"/>
    </row>
    <row r="48" spans="1:26" ht="78.75" customHeight="1" x14ac:dyDescent="0.2">
      <c r="A48" s="417" t="s">
        <v>65</v>
      </c>
      <c r="B48" s="171">
        <v>165</v>
      </c>
      <c r="C48" s="171">
        <v>2015</v>
      </c>
      <c r="D48" s="196" t="s">
        <v>391</v>
      </c>
      <c r="E48" s="195" t="s">
        <v>886</v>
      </c>
      <c r="F48" s="419" t="s">
        <v>576</v>
      </c>
      <c r="G48" s="159"/>
      <c r="H48" s="159"/>
      <c r="I48" s="159"/>
      <c r="J48" s="159"/>
      <c r="K48" s="159"/>
      <c r="L48" s="159"/>
      <c r="M48" s="159"/>
      <c r="N48" s="159"/>
      <c r="O48" s="159"/>
      <c r="P48" s="159"/>
      <c r="Q48" s="159"/>
      <c r="R48" s="159"/>
      <c r="S48" s="159"/>
      <c r="T48" s="159"/>
      <c r="U48" s="159"/>
      <c r="V48" s="159"/>
      <c r="W48" s="159"/>
      <c r="X48" s="159"/>
      <c r="Y48" s="159"/>
      <c r="Z48" s="194"/>
    </row>
    <row r="49" spans="1:26" ht="87" customHeight="1" x14ac:dyDescent="0.2">
      <c r="A49" s="417" t="s">
        <v>65</v>
      </c>
      <c r="B49" s="171">
        <v>2981</v>
      </c>
      <c r="C49" s="171">
        <v>2013</v>
      </c>
      <c r="D49" s="196" t="s">
        <v>377</v>
      </c>
      <c r="E49" s="195" t="s">
        <v>887</v>
      </c>
      <c r="F49" s="419" t="s">
        <v>577</v>
      </c>
      <c r="G49" s="159"/>
      <c r="H49" s="159"/>
      <c r="I49" s="159"/>
      <c r="J49" s="159"/>
      <c r="K49" s="159"/>
      <c r="L49" s="159"/>
      <c r="M49" s="159"/>
      <c r="N49" s="159"/>
      <c r="O49" s="159"/>
      <c r="P49" s="159"/>
      <c r="Q49" s="159"/>
      <c r="R49" s="159"/>
      <c r="S49" s="159"/>
      <c r="T49" s="159"/>
      <c r="U49" s="159"/>
      <c r="V49" s="159"/>
      <c r="W49" s="159"/>
      <c r="X49" s="159"/>
      <c r="Y49" s="159"/>
      <c r="Z49" s="194"/>
    </row>
    <row r="50" spans="1:26" ht="63.75" customHeight="1" x14ac:dyDescent="0.2">
      <c r="A50" s="417" t="s">
        <v>65</v>
      </c>
      <c r="B50" s="171">
        <v>19</v>
      </c>
      <c r="C50" s="171">
        <v>2012</v>
      </c>
      <c r="D50" s="196" t="s">
        <v>148</v>
      </c>
      <c r="E50" s="195" t="s">
        <v>888</v>
      </c>
      <c r="F50" s="419" t="s">
        <v>578</v>
      </c>
      <c r="G50" s="159"/>
      <c r="H50" s="159"/>
      <c r="I50" s="159"/>
      <c r="J50" s="159"/>
      <c r="K50" s="159"/>
      <c r="L50" s="159"/>
      <c r="M50" s="159"/>
      <c r="N50" s="159"/>
      <c r="O50" s="159"/>
      <c r="P50" s="159"/>
      <c r="Q50" s="159"/>
      <c r="R50" s="159"/>
      <c r="S50" s="159"/>
      <c r="T50" s="159"/>
      <c r="U50" s="159"/>
      <c r="V50" s="159"/>
      <c r="W50" s="159"/>
      <c r="X50" s="159"/>
      <c r="Y50" s="159"/>
      <c r="Z50" s="194"/>
    </row>
    <row r="51" spans="1:26" ht="87.75" customHeight="1" x14ac:dyDescent="0.2">
      <c r="A51" s="417" t="s">
        <v>65</v>
      </c>
      <c r="B51" s="171">
        <v>895</v>
      </c>
      <c r="C51" s="171">
        <v>2008</v>
      </c>
      <c r="D51" s="196" t="s">
        <v>385</v>
      </c>
      <c r="E51" s="195" t="s">
        <v>889</v>
      </c>
      <c r="F51" s="419" t="s">
        <v>579</v>
      </c>
      <c r="G51" s="159"/>
      <c r="H51" s="159"/>
      <c r="I51" s="159"/>
      <c r="J51" s="159"/>
      <c r="K51" s="159"/>
      <c r="L51" s="159"/>
      <c r="M51" s="159"/>
      <c r="N51" s="159"/>
      <c r="O51" s="159"/>
      <c r="P51" s="159"/>
      <c r="Q51" s="159"/>
      <c r="R51" s="159"/>
      <c r="S51" s="159"/>
      <c r="T51" s="159"/>
      <c r="U51" s="159"/>
      <c r="V51" s="159"/>
      <c r="W51" s="159"/>
      <c r="X51" s="159"/>
      <c r="Y51" s="159"/>
      <c r="Z51" s="194"/>
    </row>
    <row r="52" spans="1:26" ht="54.75" customHeight="1" x14ac:dyDescent="0.2">
      <c r="A52" s="417" t="s">
        <v>65</v>
      </c>
      <c r="B52" s="171">
        <v>456</v>
      </c>
      <c r="C52" s="171">
        <v>2008</v>
      </c>
      <c r="D52" s="196" t="s">
        <v>387</v>
      </c>
      <c r="E52" s="195" t="s">
        <v>320</v>
      </c>
      <c r="F52" s="419" t="s">
        <v>580</v>
      </c>
      <c r="G52" s="159"/>
      <c r="H52" s="159"/>
      <c r="I52" s="159"/>
      <c r="J52" s="159"/>
      <c r="K52" s="159"/>
      <c r="L52" s="159"/>
      <c r="M52" s="159"/>
      <c r="N52" s="159"/>
      <c r="O52" s="159"/>
      <c r="P52" s="159"/>
      <c r="Q52" s="159"/>
      <c r="R52" s="159"/>
      <c r="S52" s="159"/>
      <c r="T52" s="159"/>
      <c r="U52" s="159"/>
      <c r="V52" s="159"/>
      <c r="W52" s="159"/>
      <c r="X52" s="159"/>
      <c r="Y52" s="159"/>
      <c r="Z52" s="194"/>
    </row>
    <row r="53" spans="1:26" ht="60" customHeight="1" x14ac:dyDescent="0.2">
      <c r="A53" s="417" t="s">
        <v>65</v>
      </c>
      <c r="B53" s="171">
        <v>2331</v>
      </c>
      <c r="C53" s="171">
        <v>2007</v>
      </c>
      <c r="D53" s="196" t="s">
        <v>399</v>
      </c>
      <c r="E53" s="200" t="s">
        <v>890</v>
      </c>
      <c r="F53" s="419" t="s">
        <v>581</v>
      </c>
      <c r="G53" s="159"/>
      <c r="H53" s="159"/>
      <c r="I53" s="159"/>
      <c r="J53" s="159"/>
      <c r="K53" s="159"/>
      <c r="L53" s="159"/>
      <c r="M53" s="159"/>
      <c r="N53" s="159"/>
      <c r="O53" s="159"/>
      <c r="P53" s="159"/>
      <c r="Q53" s="159"/>
      <c r="R53" s="159"/>
      <c r="S53" s="159"/>
      <c r="T53" s="159"/>
      <c r="U53" s="159"/>
      <c r="V53" s="159"/>
      <c r="W53" s="159"/>
      <c r="X53" s="159"/>
      <c r="Y53" s="159"/>
      <c r="Z53" s="194"/>
    </row>
    <row r="54" spans="1:26" ht="45" customHeight="1" x14ac:dyDescent="0.2">
      <c r="A54" s="417" t="s">
        <v>65</v>
      </c>
      <c r="B54" s="171">
        <v>1575</v>
      </c>
      <c r="C54" s="171">
        <v>2007</v>
      </c>
      <c r="D54" s="196" t="s">
        <v>371</v>
      </c>
      <c r="E54" s="195" t="s">
        <v>320</v>
      </c>
      <c r="F54" s="419" t="s">
        <v>372</v>
      </c>
      <c r="G54" s="159"/>
      <c r="H54" s="159"/>
      <c r="I54" s="159"/>
      <c r="J54" s="159"/>
      <c r="K54" s="159"/>
      <c r="L54" s="159"/>
      <c r="M54" s="159"/>
      <c r="N54" s="159"/>
      <c r="O54" s="159"/>
      <c r="P54" s="159"/>
      <c r="Q54" s="159"/>
      <c r="R54" s="159"/>
      <c r="S54" s="159"/>
      <c r="T54" s="159"/>
      <c r="U54" s="159"/>
      <c r="V54" s="159"/>
      <c r="W54" s="159"/>
      <c r="X54" s="159"/>
      <c r="Y54" s="159"/>
      <c r="Z54" s="194"/>
    </row>
    <row r="55" spans="1:26" ht="55.5" customHeight="1" x14ac:dyDescent="0.2">
      <c r="A55" s="417" t="s">
        <v>65</v>
      </c>
      <c r="B55" s="171">
        <v>381</v>
      </c>
      <c r="C55" s="171">
        <v>2006</v>
      </c>
      <c r="D55" s="196" t="s">
        <v>582</v>
      </c>
      <c r="E55" s="195" t="s">
        <v>95</v>
      </c>
      <c r="F55" s="419"/>
      <c r="G55" s="159"/>
      <c r="H55" s="159"/>
      <c r="I55" s="159"/>
      <c r="J55" s="159"/>
      <c r="K55" s="159"/>
      <c r="L55" s="159"/>
      <c r="M55" s="159"/>
      <c r="N55" s="159"/>
      <c r="O55" s="159"/>
      <c r="P55" s="159"/>
      <c r="Q55" s="159"/>
      <c r="R55" s="159"/>
      <c r="S55" s="159"/>
      <c r="T55" s="159"/>
      <c r="U55" s="159"/>
      <c r="V55" s="159"/>
      <c r="W55" s="159"/>
      <c r="X55" s="159"/>
      <c r="Y55" s="159"/>
      <c r="Z55" s="194"/>
    </row>
    <row r="56" spans="1:26" ht="55.5" customHeight="1" x14ac:dyDescent="0.2">
      <c r="A56" s="417" t="s">
        <v>90</v>
      </c>
      <c r="B56" s="171">
        <v>312</v>
      </c>
      <c r="C56" s="171">
        <v>2006</v>
      </c>
      <c r="D56" s="196" t="s">
        <v>1599</v>
      </c>
      <c r="E56" s="195" t="s">
        <v>1598</v>
      </c>
      <c r="F56" s="419" t="s">
        <v>1597</v>
      </c>
      <c r="G56" s="159"/>
      <c r="H56" s="159"/>
      <c r="I56" s="159"/>
      <c r="J56" s="159"/>
      <c r="K56" s="159"/>
      <c r="L56" s="159"/>
      <c r="M56" s="159"/>
      <c r="N56" s="159"/>
      <c r="O56" s="159"/>
      <c r="P56" s="159"/>
      <c r="Q56" s="159"/>
      <c r="R56" s="159"/>
      <c r="S56" s="159"/>
      <c r="T56" s="159"/>
      <c r="U56" s="159"/>
      <c r="V56" s="159"/>
      <c r="W56" s="159"/>
      <c r="X56" s="159"/>
      <c r="Y56" s="159"/>
      <c r="Z56" s="194"/>
    </row>
    <row r="57" spans="1:26" ht="55.5" customHeight="1" x14ac:dyDescent="0.2">
      <c r="A57" s="417" t="s">
        <v>65</v>
      </c>
      <c r="B57" s="171">
        <v>4741</v>
      </c>
      <c r="C57" s="171">
        <v>2005</v>
      </c>
      <c r="D57" s="196" t="s">
        <v>401</v>
      </c>
      <c r="E57" s="195" t="s">
        <v>57</v>
      </c>
      <c r="F57" s="419" t="s">
        <v>583</v>
      </c>
      <c r="G57" s="159"/>
      <c r="H57" s="159"/>
      <c r="I57" s="159"/>
      <c r="J57" s="159"/>
      <c r="K57" s="159"/>
      <c r="L57" s="159"/>
      <c r="M57" s="159"/>
      <c r="N57" s="159"/>
      <c r="O57" s="159"/>
      <c r="P57" s="159"/>
      <c r="Q57" s="159"/>
      <c r="R57" s="159"/>
      <c r="S57" s="159"/>
      <c r="T57" s="159"/>
      <c r="U57" s="159"/>
      <c r="V57" s="159"/>
      <c r="W57" s="159"/>
      <c r="X57" s="159"/>
      <c r="Y57" s="159"/>
      <c r="Z57" s="194"/>
    </row>
    <row r="58" spans="1:26" ht="52.5" customHeight="1" x14ac:dyDescent="0.2">
      <c r="A58" s="417" t="s">
        <v>65</v>
      </c>
      <c r="B58" s="171">
        <v>400</v>
      </c>
      <c r="C58" s="171">
        <v>2004</v>
      </c>
      <c r="D58" s="196" t="s">
        <v>374</v>
      </c>
      <c r="E58" s="195" t="s">
        <v>891</v>
      </c>
      <c r="F58" s="419" t="s">
        <v>584</v>
      </c>
      <c r="G58" s="159"/>
      <c r="H58" s="159"/>
      <c r="I58" s="159"/>
      <c r="J58" s="159"/>
      <c r="K58" s="159"/>
      <c r="L58" s="159"/>
      <c r="M58" s="159"/>
      <c r="N58" s="159"/>
      <c r="O58" s="159"/>
      <c r="P58" s="159"/>
      <c r="Q58" s="159"/>
      <c r="R58" s="159"/>
      <c r="S58" s="159"/>
      <c r="T58" s="159"/>
      <c r="U58" s="159"/>
      <c r="V58" s="159"/>
      <c r="W58" s="159"/>
      <c r="X58" s="159"/>
      <c r="Y58" s="159"/>
      <c r="Z58" s="194"/>
    </row>
    <row r="59" spans="1:26" ht="62.25" customHeight="1" x14ac:dyDescent="0.2">
      <c r="A59" s="417" t="s">
        <v>65</v>
      </c>
      <c r="B59" s="171">
        <v>1609</v>
      </c>
      <c r="C59" s="171">
        <v>2002</v>
      </c>
      <c r="D59" s="196" t="s">
        <v>396</v>
      </c>
      <c r="E59" s="195" t="s">
        <v>91</v>
      </c>
      <c r="F59" s="419" t="s">
        <v>585</v>
      </c>
      <c r="G59" s="159"/>
      <c r="H59" s="159"/>
      <c r="I59" s="159"/>
      <c r="J59" s="159"/>
      <c r="K59" s="159"/>
      <c r="L59" s="159"/>
      <c r="M59" s="159"/>
      <c r="N59" s="159"/>
      <c r="O59" s="159"/>
      <c r="P59" s="159"/>
      <c r="Q59" s="159"/>
      <c r="R59" s="159"/>
      <c r="S59" s="159"/>
      <c r="T59" s="159"/>
      <c r="U59" s="159"/>
      <c r="V59" s="159"/>
      <c r="W59" s="159"/>
      <c r="X59" s="159"/>
      <c r="Y59" s="159"/>
      <c r="Z59" s="194"/>
    </row>
    <row r="60" spans="1:26" ht="63.75" customHeight="1" x14ac:dyDescent="0.2">
      <c r="A60" s="417" t="s">
        <v>65</v>
      </c>
      <c r="B60" s="171">
        <v>3102</v>
      </c>
      <c r="C60" s="171">
        <v>1997</v>
      </c>
      <c r="D60" s="196" t="s">
        <v>373</v>
      </c>
      <c r="E60" s="195" t="s">
        <v>892</v>
      </c>
      <c r="F60" s="419" t="s">
        <v>586</v>
      </c>
      <c r="G60" s="159"/>
      <c r="H60" s="159"/>
      <c r="I60" s="159"/>
      <c r="J60" s="159"/>
      <c r="K60" s="159"/>
      <c r="L60" s="159"/>
      <c r="M60" s="159"/>
      <c r="N60" s="159"/>
      <c r="O60" s="159"/>
      <c r="P60" s="159"/>
      <c r="Q60" s="159"/>
      <c r="R60" s="159"/>
      <c r="S60" s="159"/>
      <c r="T60" s="159"/>
      <c r="U60" s="159"/>
      <c r="V60" s="159"/>
      <c r="W60" s="159"/>
      <c r="X60" s="159"/>
      <c r="Y60" s="159"/>
      <c r="Z60" s="194"/>
    </row>
    <row r="61" spans="1:26" ht="75" customHeight="1" thickBot="1" x14ac:dyDescent="0.25">
      <c r="A61" s="420" t="s">
        <v>65</v>
      </c>
      <c r="B61" s="421">
        <v>948</v>
      </c>
      <c r="C61" s="421">
        <v>1995</v>
      </c>
      <c r="D61" s="495" t="s">
        <v>587</v>
      </c>
      <c r="E61" s="496" t="s">
        <v>112</v>
      </c>
      <c r="F61" s="424" t="s">
        <v>588</v>
      </c>
      <c r="G61" s="159"/>
      <c r="H61" s="159"/>
      <c r="I61" s="159"/>
      <c r="J61" s="159"/>
      <c r="K61" s="159"/>
      <c r="L61" s="159"/>
      <c r="M61" s="159"/>
      <c r="N61" s="159"/>
      <c r="O61" s="159"/>
      <c r="P61" s="159"/>
      <c r="Q61" s="159"/>
      <c r="R61" s="159"/>
      <c r="S61" s="159"/>
      <c r="T61" s="159"/>
      <c r="U61" s="159"/>
      <c r="V61" s="159"/>
      <c r="W61" s="159"/>
      <c r="X61" s="159"/>
      <c r="Y61" s="159"/>
      <c r="Z61" s="194"/>
    </row>
    <row r="62" spans="1:26" ht="90" customHeight="1" x14ac:dyDescent="0.2">
      <c r="A62" s="412" t="s">
        <v>76</v>
      </c>
      <c r="B62" s="413">
        <v>25</v>
      </c>
      <c r="C62" s="413">
        <v>2023</v>
      </c>
      <c r="D62" s="493" t="s">
        <v>1596</v>
      </c>
      <c r="E62" s="497" t="s">
        <v>95</v>
      </c>
      <c r="F62" s="416" t="s">
        <v>1595</v>
      </c>
      <c r="G62" s="159"/>
      <c r="H62" s="159"/>
      <c r="I62" s="159"/>
      <c r="J62" s="159"/>
      <c r="K62" s="159"/>
      <c r="L62" s="159"/>
      <c r="M62" s="159"/>
      <c r="N62" s="159"/>
      <c r="O62" s="159"/>
      <c r="P62" s="159"/>
      <c r="Q62" s="159"/>
      <c r="R62" s="159"/>
      <c r="S62" s="159"/>
      <c r="T62" s="159"/>
      <c r="U62" s="159"/>
      <c r="V62" s="159"/>
      <c r="W62" s="159"/>
      <c r="X62" s="159"/>
      <c r="Y62" s="159"/>
      <c r="Z62" s="194"/>
    </row>
    <row r="63" spans="1:26" ht="114.75" customHeight="1" x14ac:dyDescent="0.2">
      <c r="A63" s="417" t="s">
        <v>76</v>
      </c>
      <c r="B63" s="171">
        <v>2191</v>
      </c>
      <c r="C63" s="171">
        <v>2022</v>
      </c>
      <c r="D63" s="196" t="s">
        <v>1594</v>
      </c>
      <c r="E63" s="170" t="s">
        <v>1593</v>
      </c>
      <c r="F63" s="419" t="s">
        <v>1592</v>
      </c>
      <c r="G63" s="159"/>
      <c r="H63" s="159"/>
      <c r="I63" s="159"/>
      <c r="J63" s="159"/>
      <c r="K63" s="159"/>
      <c r="L63" s="159"/>
      <c r="M63" s="159"/>
      <c r="N63" s="159"/>
      <c r="O63" s="159"/>
      <c r="P63" s="159"/>
      <c r="Q63" s="159"/>
      <c r="R63" s="159"/>
      <c r="S63" s="159"/>
      <c r="T63" s="159"/>
      <c r="U63" s="159"/>
      <c r="V63" s="159"/>
      <c r="W63" s="159"/>
      <c r="X63" s="159"/>
      <c r="Y63" s="159"/>
      <c r="Z63" s="194"/>
    </row>
    <row r="64" spans="1:26" ht="114.75" customHeight="1" x14ac:dyDescent="0.2">
      <c r="A64" s="417" t="s">
        <v>1064</v>
      </c>
      <c r="B64" s="171">
        <v>762</v>
      </c>
      <c r="C64" s="171">
        <v>2022</v>
      </c>
      <c r="D64" s="196" t="s">
        <v>1591</v>
      </c>
      <c r="E64" s="170">
        <v>1</v>
      </c>
      <c r="F64" s="419" t="s">
        <v>1590</v>
      </c>
      <c r="G64" s="159"/>
      <c r="H64" s="159"/>
      <c r="I64" s="159"/>
      <c r="J64" s="159"/>
      <c r="K64" s="159"/>
      <c r="L64" s="159"/>
      <c r="M64" s="159"/>
      <c r="N64" s="159"/>
      <c r="O64" s="159"/>
      <c r="P64" s="159"/>
      <c r="Q64" s="159"/>
      <c r="R64" s="159"/>
      <c r="S64" s="159"/>
      <c r="T64" s="159"/>
      <c r="U64" s="159"/>
      <c r="V64" s="159"/>
      <c r="W64" s="159"/>
      <c r="X64" s="159"/>
      <c r="Y64" s="159"/>
      <c r="Z64" s="194"/>
    </row>
    <row r="65" spans="1:26" ht="72" customHeight="1" x14ac:dyDescent="0.2">
      <c r="A65" s="417" t="s">
        <v>224</v>
      </c>
      <c r="B65" s="171">
        <v>133</v>
      </c>
      <c r="C65" s="171">
        <v>2020</v>
      </c>
      <c r="D65" s="196" t="s">
        <v>1233</v>
      </c>
      <c r="E65" s="170" t="s">
        <v>95</v>
      </c>
      <c r="F65" s="419" t="s">
        <v>1234</v>
      </c>
      <c r="G65" s="159"/>
      <c r="H65" s="159"/>
      <c r="I65" s="159"/>
      <c r="J65" s="159"/>
      <c r="K65" s="159"/>
      <c r="L65" s="159"/>
      <c r="M65" s="159"/>
      <c r="N65" s="159"/>
      <c r="O65" s="159"/>
      <c r="P65" s="159"/>
      <c r="Q65" s="159"/>
      <c r="R65" s="159"/>
      <c r="S65" s="159"/>
      <c r="T65" s="159"/>
      <c r="U65" s="159"/>
      <c r="V65" s="159"/>
      <c r="W65" s="159"/>
      <c r="X65" s="159"/>
      <c r="Y65" s="159"/>
      <c r="Z65" s="194"/>
    </row>
    <row r="66" spans="1:26" ht="90" customHeight="1" x14ac:dyDescent="0.2">
      <c r="A66" s="417" t="s">
        <v>76</v>
      </c>
      <c r="B66" s="171">
        <v>2184</v>
      </c>
      <c r="C66" s="171">
        <v>2019</v>
      </c>
      <c r="D66" s="196" t="s">
        <v>1231</v>
      </c>
      <c r="E66" s="170">
        <v>4</v>
      </c>
      <c r="F66" s="419" t="s">
        <v>1232</v>
      </c>
      <c r="G66" s="159"/>
      <c r="H66" s="159"/>
      <c r="I66" s="159"/>
      <c r="J66" s="159"/>
      <c r="K66" s="159"/>
      <c r="L66" s="159"/>
      <c r="M66" s="159"/>
      <c r="N66" s="159"/>
      <c r="O66" s="159"/>
      <c r="P66" s="159"/>
      <c r="Q66" s="159"/>
      <c r="R66" s="159"/>
      <c r="S66" s="159"/>
      <c r="T66" s="159"/>
      <c r="U66" s="159"/>
      <c r="V66" s="159"/>
      <c r="W66" s="159"/>
      <c r="X66" s="159"/>
      <c r="Y66" s="159"/>
      <c r="Z66" s="194"/>
    </row>
    <row r="67" spans="1:26" ht="57.75" customHeight="1" x14ac:dyDescent="0.2">
      <c r="A67" s="417" t="s">
        <v>1619</v>
      </c>
      <c r="B67" s="199" t="s">
        <v>267</v>
      </c>
      <c r="C67" s="171">
        <v>2019</v>
      </c>
      <c r="D67" s="196" t="s">
        <v>1618</v>
      </c>
      <c r="E67" s="498" t="s">
        <v>1617</v>
      </c>
      <c r="F67" s="499" t="s">
        <v>1616</v>
      </c>
      <c r="G67" s="159"/>
      <c r="H67" s="159"/>
      <c r="I67" s="159"/>
      <c r="J67" s="159"/>
      <c r="K67" s="159"/>
      <c r="L67" s="159"/>
      <c r="M67" s="159"/>
      <c r="N67" s="159"/>
      <c r="O67" s="159"/>
      <c r="P67" s="159"/>
      <c r="Q67" s="159"/>
      <c r="R67" s="159"/>
      <c r="S67" s="159"/>
      <c r="T67" s="159"/>
      <c r="U67" s="159"/>
      <c r="V67" s="159"/>
      <c r="W67" s="159"/>
      <c r="X67" s="159"/>
      <c r="Y67" s="159"/>
      <c r="Z67" s="194"/>
    </row>
    <row r="68" spans="1:26" ht="133.5" customHeight="1" x14ac:dyDescent="0.2">
      <c r="A68" s="417" t="s">
        <v>224</v>
      </c>
      <c r="B68" s="171">
        <v>24</v>
      </c>
      <c r="C68" s="171">
        <v>2019</v>
      </c>
      <c r="D68" s="196" t="s">
        <v>922</v>
      </c>
      <c r="E68" s="170" t="s">
        <v>95</v>
      </c>
      <c r="F68" s="419" t="s">
        <v>1235</v>
      </c>
      <c r="G68" s="159"/>
      <c r="H68" s="159"/>
      <c r="I68" s="159"/>
      <c r="J68" s="159"/>
      <c r="K68" s="159"/>
      <c r="L68" s="159"/>
      <c r="M68" s="159"/>
      <c r="N68" s="159"/>
      <c r="O68" s="159"/>
      <c r="P68" s="159"/>
      <c r="Q68" s="159"/>
      <c r="R68" s="159"/>
      <c r="S68" s="159"/>
      <c r="T68" s="159"/>
      <c r="U68" s="159"/>
      <c r="V68" s="159"/>
      <c r="W68" s="159"/>
      <c r="X68" s="159"/>
      <c r="Y68" s="159"/>
      <c r="Z68" s="194"/>
    </row>
    <row r="69" spans="1:26" ht="74.25" customHeight="1" x14ac:dyDescent="0.2">
      <c r="A69" s="417" t="s">
        <v>224</v>
      </c>
      <c r="B69" s="171">
        <v>155</v>
      </c>
      <c r="C69" s="171">
        <v>2018</v>
      </c>
      <c r="D69" s="196" t="s">
        <v>604</v>
      </c>
      <c r="E69" s="170" t="s">
        <v>95</v>
      </c>
      <c r="F69" s="419" t="s">
        <v>605</v>
      </c>
      <c r="G69" s="159"/>
      <c r="H69" s="159"/>
      <c r="I69" s="159"/>
      <c r="J69" s="159"/>
      <c r="K69" s="159"/>
      <c r="L69" s="159"/>
      <c r="M69" s="159"/>
      <c r="N69" s="159"/>
      <c r="O69" s="159"/>
      <c r="P69" s="159"/>
      <c r="Q69" s="159"/>
      <c r="R69" s="159"/>
      <c r="S69" s="159"/>
      <c r="T69" s="159"/>
      <c r="U69" s="159"/>
      <c r="V69" s="159"/>
      <c r="W69" s="159"/>
      <c r="X69" s="159"/>
      <c r="Y69" s="159"/>
      <c r="Z69" s="194"/>
    </row>
    <row r="70" spans="1:26" ht="84" customHeight="1" x14ac:dyDescent="0.2">
      <c r="A70" s="417" t="s">
        <v>76</v>
      </c>
      <c r="B70" s="171">
        <v>1407</v>
      </c>
      <c r="C70" s="171">
        <v>2018</v>
      </c>
      <c r="D70" s="196" t="s">
        <v>1437</v>
      </c>
      <c r="E70" s="195" t="s">
        <v>1438</v>
      </c>
      <c r="F70" s="419" t="s">
        <v>1439</v>
      </c>
      <c r="G70" s="159"/>
      <c r="H70" s="159"/>
      <c r="I70" s="159"/>
      <c r="J70" s="159"/>
      <c r="K70" s="159"/>
      <c r="L70" s="159"/>
      <c r="M70" s="159"/>
      <c r="N70" s="159"/>
      <c r="O70" s="159"/>
      <c r="P70" s="159"/>
      <c r="Q70" s="159"/>
      <c r="R70" s="159"/>
      <c r="S70" s="159"/>
      <c r="T70" s="159"/>
      <c r="U70" s="159"/>
      <c r="V70" s="159"/>
      <c r="W70" s="159"/>
      <c r="X70" s="159"/>
      <c r="Y70" s="159"/>
      <c r="Z70" s="194"/>
    </row>
    <row r="71" spans="1:26" ht="112.5" customHeight="1" x14ac:dyDescent="0.2">
      <c r="A71" s="417" t="s">
        <v>76</v>
      </c>
      <c r="B71" s="171">
        <v>523</v>
      </c>
      <c r="C71" s="171">
        <v>2018</v>
      </c>
      <c r="D71" s="196" t="s">
        <v>622</v>
      </c>
      <c r="E71" s="170" t="s">
        <v>95</v>
      </c>
      <c r="F71" s="500" t="s">
        <v>910</v>
      </c>
      <c r="G71" s="159"/>
      <c r="H71" s="159"/>
      <c r="I71" s="159"/>
      <c r="J71" s="159"/>
      <c r="K71" s="159"/>
      <c r="L71" s="159"/>
      <c r="M71" s="159"/>
      <c r="N71" s="159"/>
      <c r="O71" s="159"/>
      <c r="P71" s="159"/>
      <c r="Q71" s="159"/>
      <c r="R71" s="159"/>
      <c r="S71" s="159"/>
      <c r="T71" s="159"/>
      <c r="U71" s="159"/>
      <c r="V71" s="159"/>
      <c r="W71" s="159"/>
      <c r="X71" s="159"/>
      <c r="Y71" s="159"/>
      <c r="Z71" s="194"/>
    </row>
    <row r="72" spans="1:26" ht="57.75" customHeight="1" x14ac:dyDescent="0.2">
      <c r="A72" s="417" t="s">
        <v>76</v>
      </c>
      <c r="B72" s="171">
        <v>1326</v>
      </c>
      <c r="C72" s="171">
        <v>2017</v>
      </c>
      <c r="D72" s="196" t="s">
        <v>378</v>
      </c>
      <c r="E72" s="195" t="s">
        <v>897</v>
      </c>
      <c r="F72" s="419" t="s">
        <v>606</v>
      </c>
      <c r="G72" s="159"/>
      <c r="H72" s="159"/>
      <c r="I72" s="159"/>
      <c r="J72" s="159"/>
      <c r="K72" s="159"/>
      <c r="L72" s="159"/>
      <c r="M72" s="159"/>
      <c r="N72" s="159"/>
      <c r="O72" s="159"/>
      <c r="P72" s="159"/>
      <c r="Q72" s="159"/>
      <c r="R72" s="159"/>
      <c r="S72" s="159"/>
      <c r="T72" s="159"/>
      <c r="U72" s="159"/>
      <c r="V72" s="159"/>
      <c r="W72" s="159"/>
      <c r="X72" s="159"/>
      <c r="Y72" s="159"/>
      <c r="Z72" s="194"/>
    </row>
    <row r="73" spans="1:26" ht="74.25" customHeight="1" x14ac:dyDescent="0.2">
      <c r="A73" s="417" t="s">
        <v>76</v>
      </c>
      <c r="B73" s="171">
        <v>631</v>
      </c>
      <c r="C73" s="171">
        <v>2015</v>
      </c>
      <c r="D73" s="196" t="s">
        <v>1589</v>
      </c>
      <c r="E73" s="195" t="s">
        <v>1588</v>
      </c>
      <c r="F73" s="436" t="s">
        <v>1587</v>
      </c>
      <c r="G73" s="159"/>
      <c r="H73" s="159"/>
      <c r="I73" s="159"/>
      <c r="J73" s="159"/>
      <c r="K73" s="159"/>
      <c r="L73" s="159"/>
      <c r="M73" s="159"/>
      <c r="N73" s="159"/>
      <c r="O73" s="159"/>
      <c r="P73" s="159"/>
      <c r="Q73" s="159"/>
      <c r="R73" s="159"/>
      <c r="S73" s="159"/>
      <c r="T73" s="159"/>
      <c r="U73" s="159"/>
      <c r="V73" s="159"/>
      <c r="W73" s="159"/>
      <c r="X73" s="159"/>
      <c r="Y73" s="159"/>
      <c r="Z73" s="194"/>
    </row>
    <row r="74" spans="1:26" ht="75.75" customHeight="1" x14ac:dyDescent="0.2">
      <c r="A74" s="417" t="s">
        <v>76</v>
      </c>
      <c r="B74" s="171">
        <v>242</v>
      </c>
      <c r="C74" s="171">
        <v>2014</v>
      </c>
      <c r="D74" s="196" t="s">
        <v>389</v>
      </c>
      <c r="E74" s="195" t="s">
        <v>95</v>
      </c>
      <c r="F74" s="419" t="s">
        <v>390</v>
      </c>
      <c r="G74" s="159"/>
      <c r="H74" s="159"/>
      <c r="I74" s="159"/>
      <c r="J74" s="159"/>
      <c r="K74" s="159"/>
      <c r="L74" s="159"/>
      <c r="M74" s="159"/>
      <c r="N74" s="159"/>
      <c r="O74" s="159"/>
      <c r="P74" s="159"/>
      <c r="Q74" s="159"/>
      <c r="R74" s="159"/>
      <c r="S74" s="159"/>
      <c r="T74" s="159"/>
      <c r="U74" s="159"/>
      <c r="V74" s="159"/>
      <c r="W74" s="159"/>
      <c r="X74" s="159"/>
      <c r="Y74" s="159"/>
      <c r="Z74" s="194"/>
    </row>
    <row r="75" spans="1:26" ht="75.75" customHeight="1" x14ac:dyDescent="0.2">
      <c r="A75" s="417" t="s">
        <v>76</v>
      </c>
      <c r="B75" s="171">
        <v>51</v>
      </c>
      <c r="C75" s="171">
        <v>2014</v>
      </c>
      <c r="D75" s="196" t="s">
        <v>1586</v>
      </c>
      <c r="E75" s="170">
        <v>1</v>
      </c>
      <c r="F75" s="419" t="s">
        <v>1585</v>
      </c>
      <c r="G75" s="159"/>
      <c r="H75" s="159"/>
      <c r="I75" s="159"/>
      <c r="J75" s="159"/>
      <c r="K75" s="159"/>
      <c r="L75" s="159"/>
      <c r="M75" s="159"/>
      <c r="N75" s="159"/>
      <c r="O75" s="159"/>
      <c r="P75" s="159"/>
      <c r="Q75" s="159"/>
      <c r="R75" s="159"/>
      <c r="S75" s="159"/>
      <c r="T75" s="159"/>
      <c r="U75" s="159"/>
      <c r="V75" s="159"/>
      <c r="W75" s="159"/>
      <c r="X75" s="159"/>
      <c r="Y75" s="159"/>
      <c r="Z75" s="194"/>
    </row>
    <row r="76" spans="1:26" ht="75.75" customHeight="1" x14ac:dyDescent="0.2">
      <c r="A76" s="417" t="s">
        <v>76</v>
      </c>
      <c r="B76" s="171">
        <v>701</v>
      </c>
      <c r="C76" s="171">
        <v>2013</v>
      </c>
      <c r="D76" s="196" t="s">
        <v>1584</v>
      </c>
      <c r="E76" s="170" t="s">
        <v>1583</v>
      </c>
      <c r="F76" s="419" t="s">
        <v>1581</v>
      </c>
      <c r="G76" s="159"/>
      <c r="H76" s="159"/>
      <c r="I76" s="159"/>
      <c r="J76" s="159"/>
      <c r="K76" s="159"/>
      <c r="L76" s="159"/>
      <c r="M76" s="159"/>
      <c r="N76" s="159"/>
      <c r="O76" s="159"/>
      <c r="P76" s="159"/>
      <c r="Q76" s="159"/>
      <c r="R76" s="159"/>
      <c r="S76" s="159"/>
      <c r="T76" s="159"/>
      <c r="U76" s="159"/>
      <c r="V76" s="159"/>
      <c r="W76" s="159"/>
      <c r="X76" s="159"/>
      <c r="Y76" s="159"/>
      <c r="Z76" s="194"/>
    </row>
    <row r="77" spans="1:26" ht="113.25" customHeight="1" x14ac:dyDescent="0.2">
      <c r="A77" s="417" t="s">
        <v>76</v>
      </c>
      <c r="B77" s="171">
        <v>11</v>
      </c>
      <c r="C77" s="171">
        <v>2013</v>
      </c>
      <c r="D77" s="196" t="s">
        <v>618</v>
      </c>
      <c r="E77" s="170" t="s">
        <v>95</v>
      </c>
      <c r="F77" s="419"/>
      <c r="G77" s="159"/>
      <c r="H77" s="159"/>
      <c r="I77" s="159"/>
      <c r="J77" s="159"/>
      <c r="K77" s="159"/>
      <c r="L77" s="159"/>
      <c r="M77" s="159"/>
      <c r="N77" s="159"/>
      <c r="O77" s="159"/>
      <c r="P77" s="159"/>
      <c r="Q77" s="159"/>
      <c r="R77" s="159"/>
      <c r="S77" s="159"/>
      <c r="T77" s="159"/>
      <c r="U77" s="159"/>
      <c r="V77" s="159"/>
      <c r="W77" s="159"/>
      <c r="X77" s="159"/>
      <c r="Y77" s="159"/>
      <c r="Z77" s="194"/>
    </row>
    <row r="78" spans="1:26" ht="92.25" customHeight="1" x14ac:dyDescent="0.2">
      <c r="A78" s="417" t="s">
        <v>76</v>
      </c>
      <c r="B78" s="171">
        <v>1115</v>
      </c>
      <c r="C78" s="171">
        <v>2012</v>
      </c>
      <c r="D78" s="196" t="s">
        <v>398</v>
      </c>
      <c r="E78" s="195" t="s">
        <v>46</v>
      </c>
      <c r="F78" s="419" t="s">
        <v>607</v>
      </c>
      <c r="G78" s="159"/>
      <c r="H78" s="159"/>
      <c r="I78" s="159"/>
      <c r="J78" s="159"/>
      <c r="K78" s="159"/>
      <c r="L78" s="159"/>
      <c r="M78" s="159"/>
      <c r="N78" s="159"/>
      <c r="O78" s="159"/>
      <c r="P78" s="159"/>
      <c r="Q78" s="159"/>
      <c r="R78" s="159"/>
      <c r="S78" s="159"/>
      <c r="T78" s="159"/>
      <c r="U78" s="159"/>
      <c r="V78" s="159"/>
      <c r="W78" s="159"/>
      <c r="X78" s="159"/>
      <c r="Y78" s="159"/>
      <c r="Z78" s="194"/>
    </row>
    <row r="79" spans="1:26" ht="92.25" customHeight="1" x14ac:dyDescent="0.2">
      <c r="A79" s="417" t="s">
        <v>1064</v>
      </c>
      <c r="B79" s="171">
        <v>799</v>
      </c>
      <c r="C79" s="171">
        <v>2012</v>
      </c>
      <c r="D79" s="196" t="s">
        <v>1582</v>
      </c>
      <c r="E79" s="195" t="s">
        <v>95</v>
      </c>
      <c r="F79" s="419" t="s">
        <v>1581</v>
      </c>
      <c r="G79" s="159"/>
      <c r="H79" s="159"/>
      <c r="I79" s="159"/>
      <c r="J79" s="159"/>
      <c r="K79" s="159"/>
      <c r="L79" s="159"/>
      <c r="M79" s="159"/>
      <c r="N79" s="159"/>
      <c r="O79" s="159"/>
      <c r="P79" s="159"/>
      <c r="Q79" s="159"/>
      <c r="R79" s="159"/>
      <c r="S79" s="159"/>
      <c r="T79" s="159"/>
      <c r="U79" s="159"/>
      <c r="V79" s="159"/>
      <c r="W79" s="159"/>
      <c r="X79" s="159"/>
      <c r="Y79" s="159"/>
      <c r="Z79" s="194"/>
    </row>
    <row r="80" spans="1:26" ht="57.75" customHeight="1" x14ac:dyDescent="0.2">
      <c r="A80" s="417" t="s">
        <v>76</v>
      </c>
      <c r="B80" s="171">
        <v>1511</v>
      </c>
      <c r="C80" s="171">
        <v>2010</v>
      </c>
      <c r="D80" s="196" t="s">
        <v>379</v>
      </c>
      <c r="E80" s="195" t="s">
        <v>898</v>
      </c>
      <c r="F80" s="419" t="s">
        <v>608</v>
      </c>
      <c r="G80" s="159"/>
      <c r="H80" s="159"/>
      <c r="I80" s="159"/>
      <c r="J80" s="159"/>
      <c r="K80" s="159"/>
      <c r="L80" s="159"/>
      <c r="M80" s="159"/>
      <c r="N80" s="159"/>
      <c r="O80" s="159"/>
      <c r="P80" s="159"/>
      <c r="Q80" s="159"/>
      <c r="R80" s="159"/>
      <c r="S80" s="159"/>
      <c r="T80" s="159"/>
      <c r="U80" s="159"/>
      <c r="V80" s="159"/>
      <c r="W80" s="159"/>
      <c r="X80" s="159"/>
      <c r="Y80" s="159"/>
      <c r="Z80" s="194"/>
    </row>
    <row r="81" spans="1:26" ht="96" customHeight="1" x14ac:dyDescent="0.2">
      <c r="A81" s="417" t="s">
        <v>76</v>
      </c>
      <c r="B81" s="171">
        <v>1512</v>
      </c>
      <c r="C81" s="171">
        <v>2010</v>
      </c>
      <c r="D81" s="196" t="s">
        <v>380</v>
      </c>
      <c r="E81" s="195" t="s">
        <v>899</v>
      </c>
      <c r="F81" s="419" t="s">
        <v>609</v>
      </c>
      <c r="G81" s="159"/>
      <c r="H81" s="159"/>
      <c r="I81" s="159"/>
      <c r="J81" s="159"/>
      <c r="K81" s="159"/>
      <c r="L81" s="159"/>
      <c r="M81" s="159"/>
      <c r="N81" s="159"/>
      <c r="O81" s="159"/>
      <c r="P81" s="159"/>
      <c r="Q81" s="159"/>
      <c r="R81" s="159"/>
      <c r="S81" s="159"/>
      <c r="T81" s="159"/>
      <c r="U81" s="159"/>
      <c r="V81" s="159"/>
      <c r="W81" s="159"/>
      <c r="X81" s="159"/>
      <c r="Y81" s="159"/>
      <c r="Z81" s="194"/>
    </row>
    <row r="82" spans="1:26" ht="57.75" customHeight="1" x14ac:dyDescent="0.2">
      <c r="A82" s="417" t="s">
        <v>76</v>
      </c>
      <c r="B82" s="171">
        <v>1297</v>
      </c>
      <c r="C82" s="171">
        <v>2010</v>
      </c>
      <c r="D82" s="196" t="s">
        <v>382</v>
      </c>
      <c r="E82" s="195" t="s">
        <v>545</v>
      </c>
      <c r="F82" s="419" t="s">
        <v>610</v>
      </c>
      <c r="G82" s="159"/>
      <c r="H82" s="159"/>
      <c r="I82" s="159"/>
      <c r="J82" s="159"/>
      <c r="K82" s="159"/>
      <c r="L82" s="159"/>
      <c r="M82" s="159"/>
      <c r="N82" s="159"/>
      <c r="O82" s="159"/>
      <c r="P82" s="159"/>
      <c r="Q82" s="159"/>
      <c r="R82" s="159"/>
      <c r="S82" s="159"/>
      <c r="T82" s="159"/>
      <c r="U82" s="159"/>
      <c r="V82" s="159"/>
      <c r="W82" s="159"/>
      <c r="X82" s="159"/>
      <c r="Y82" s="159"/>
      <c r="Z82" s="194"/>
    </row>
    <row r="83" spans="1:26" ht="57.75" customHeight="1" x14ac:dyDescent="0.2">
      <c r="A83" s="417" t="s">
        <v>76</v>
      </c>
      <c r="B83" s="171">
        <v>3957</v>
      </c>
      <c r="C83" s="171">
        <v>2009</v>
      </c>
      <c r="D83" s="196" t="s">
        <v>1580</v>
      </c>
      <c r="E83" s="195" t="s">
        <v>1579</v>
      </c>
      <c r="F83" s="419" t="s">
        <v>1578</v>
      </c>
      <c r="G83" s="159"/>
      <c r="H83" s="159"/>
      <c r="I83" s="159"/>
      <c r="J83" s="159"/>
      <c r="K83" s="159"/>
      <c r="L83" s="159"/>
      <c r="M83" s="159"/>
      <c r="N83" s="159"/>
      <c r="O83" s="159"/>
      <c r="P83" s="159"/>
      <c r="Q83" s="159"/>
      <c r="R83" s="159"/>
      <c r="S83" s="159"/>
      <c r="T83" s="159"/>
      <c r="U83" s="159"/>
      <c r="V83" s="159"/>
      <c r="W83" s="159"/>
      <c r="X83" s="159"/>
      <c r="Y83" s="159"/>
      <c r="Z83" s="194"/>
    </row>
    <row r="84" spans="1:26" ht="86.25" customHeight="1" x14ac:dyDescent="0.2">
      <c r="A84" s="417" t="s">
        <v>76</v>
      </c>
      <c r="B84" s="171">
        <v>1362</v>
      </c>
      <c r="C84" s="171">
        <v>2007</v>
      </c>
      <c r="D84" s="196" t="s">
        <v>394</v>
      </c>
      <c r="E84" s="195" t="s">
        <v>900</v>
      </c>
      <c r="F84" s="419" t="s">
        <v>611</v>
      </c>
      <c r="G84" s="159"/>
      <c r="H84" s="159"/>
      <c r="I84" s="159"/>
      <c r="J84" s="159"/>
      <c r="K84" s="159"/>
      <c r="L84" s="159"/>
      <c r="M84" s="159"/>
      <c r="N84" s="159"/>
      <c r="O84" s="159"/>
      <c r="P84" s="159"/>
      <c r="Q84" s="159"/>
      <c r="R84" s="159"/>
      <c r="S84" s="159"/>
      <c r="T84" s="159"/>
      <c r="U84" s="159"/>
      <c r="V84" s="159"/>
      <c r="W84" s="159"/>
      <c r="X84" s="159"/>
      <c r="Y84" s="159"/>
      <c r="Z84" s="194"/>
    </row>
    <row r="85" spans="1:26" ht="66" customHeight="1" x14ac:dyDescent="0.2">
      <c r="A85" s="417" t="s">
        <v>76</v>
      </c>
      <c r="B85" s="171">
        <v>1023</v>
      </c>
      <c r="C85" s="171">
        <v>2005</v>
      </c>
      <c r="D85" s="196" t="s">
        <v>612</v>
      </c>
      <c r="E85" s="195" t="s">
        <v>901</v>
      </c>
      <c r="F85" s="419" t="s">
        <v>613</v>
      </c>
      <c r="G85" s="159"/>
      <c r="H85" s="159"/>
      <c r="I85" s="159"/>
      <c r="J85" s="159"/>
      <c r="K85" s="159"/>
      <c r="L85" s="159"/>
      <c r="M85" s="159"/>
      <c r="N85" s="159"/>
      <c r="O85" s="159"/>
      <c r="P85" s="159"/>
      <c r="Q85" s="159"/>
      <c r="R85" s="159"/>
      <c r="S85" s="159"/>
      <c r="T85" s="159"/>
      <c r="U85" s="159"/>
      <c r="V85" s="159"/>
      <c r="W85" s="159"/>
      <c r="X85" s="159"/>
      <c r="Y85" s="159"/>
      <c r="Z85" s="194"/>
    </row>
    <row r="86" spans="1:26" ht="45" customHeight="1" x14ac:dyDescent="0.2">
      <c r="A86" s="417" t="s">
        <v>76</v>
      </c>
      <c r="B86" s="171">
        <v>556</v>
      </c>
      <c r="C86" s="171">
        <v>2003</v>
      </c>
      <c r="D86" s="196" t="s">
        <v>369</v>
      </c>
      <c r="E86" s="195" t="s">
        <v>902</v>
      </c>
      <c r="F86" s="419" t="s">
        <v>614</v>
      </c>
      <c r="G86" s="159"/>
      <c r="H86" s="159"/>
      <c r="I86" s="159"/>
      <c r="J86" s="159"/>
      <c r="K86" s="159"/>
      <c r="L86" s="159"/>
      <c r="M86" s="159"/>
      <c r="N86" s="159"/>
      <c r="O86" s="159"/>
      <c r="P86" s="159"/>
      <c r="Q86" s="159"/>
      <c r="R86" s="159"/>
      <c r="S86" s="159"/>
      <c r="T86" s="159"/>
      <c r="U86" s="159"/>
      <c r="V86" s="159"/>
      <c r="W86" s="159"/>
      <c r="X86" s="159"/>
      <c r="Y86" s="159"/>
      <c r="Z86" s="194"/>
    </row>
    <row r="87" spans="1:26" ht="48" customHeight="1" thickBot="1" x14ac:dyDescent="0.25">
      <c r="A87" s="420" t="s">
        <v>76</v>
      </c>
      <c r="B87" s="421">
        <v>1188</v>
      </c>
      <c r="C87" s="421">
        <v>2003</v>
      </c>
      <c r="D87" s="495" t="s">
        <v>381</v>
      </c>
      <c r="E87" s="496" t="s">
        <v>894</v>
      </c>
      <c r="F87" s="424" t="s">
        <v>615</v>
      </c>
      <c r="G87" s="159"/>
      <c r="H87" s="159"/>
      <c r="I87" s="159"/>
      <c r="J87" s="159"/>
      <c r="K87" s="159"/>
      <c r="L87" s="159"/>
      <c r="M87" s="159"/>
      <c r="N87" s="159"/>
      <c r="O87" s="159"/>
      <c r="P87" s="159"/>
      <c r="Q87" s="159"/>
      <c r="R87" s="159"/>
      <c r="S87" s="159"/>
      <c r="T87" s="159"/>
      <c r="U87" s="159"/>
      <c r="V87" s="159"/>
      <c r="W87" s="159"/>
      <c r="X87" s="159"/>
      <c r="Y87" s="159"/>
      <c r="Z87" s="194"/>
    </row>
    <row r="88" spans="1:26" ht="57.75" customHeight="1" x14ac:dyDescent="0.2">
      <c r="A88" s="412" t="s">
        <v>225</v>
      </c>
      <c r="B88" s="413">
        <v>2</v>
      </c>
      <c r="C88" s="413">
        <v>2016</v>
      </c>
      <c r="D88" s="493" t="s">
        <v>616</v>
      </c>
      <c r="E88" s="415" t="s">
        <v>95</v>
      </c>
      <c r="F88" s="416" t="s">
        <v>617</v>
      </c>
      <c r="G88" s="159"/>
      <c r="H88" s="159"/>
      <c r="I88" s="159"/>
      <c r="J88" s="159"/>
      <c r="K88" s="159"/>
      <c r="L88" s="159"/>
      <c r="M88" s="159"/>
      <c r="N88" s="159"/>
      <c r="O88" s="159"/>
      <c r="P88" s="159"/>
      <c r="Q88" s="159"/>
      <c r="R88" s="159"/>
      <c r="S88" s="159"/>
      <c r="T88" s="159"/>
      <c r="U88" s="159"/>
      <c r="V88" s="159"/>
      <c r="W88" s="159"/>
      <c r="X88" s="159"/>
      <c r="Y88" s="159"/>
      <c r="Z88" s="194"/>
    </row>
    <row r="89" spans="1:26" ht="74.25" customHeight="1" x14ac:dyDescent="0.2">
      <c r="A89" s="494" t="s">
        <v>225</v>
      </c>
      <c r="B89" s="171">
        <v>4</v>
      </c>
      <c r="C89" s="171">
        <v>2012</v>
      </c>
      <c r="D89" s="196" t="s">
        <v>392</v>
      </c>
      <c r="E89" s="195" t="s">
        <v>903</v>
      </c>
      <c r="F89" s="419" t="s">
        <v>619</v>
      </c>
      <c r="G89" s="159"/>
      <c r="H89" s="159"/>
      <c r="I89" s="159"/>
      <c r="J89" s="159"/>
      <c r="K89" s="159"/>
      <c r="L89" s="159"/>
      <c r="M89" s="159"/>
      <c r="N89" s="159"/>
      <c r="O89" s="159"/>
      <c r="P89" s="159"/>
      <c r="Q89" s="159"/>
      <c r="R89" s="159"/>
      <c r="S89" s="159"/>
      <c r="T89" s="159"/>
      <c r="U89" s="159"/>
      <c r="V89" s="159"/>
      <c r="W89" s="159"/>
      <c r="X89" s="159"/>
      <c r="Y89" s="159"/>
      <c r="Z89" s="194"/>
    </row>
    <row r="90" spans="1:26" ht="74.25" customHeight="1" x14ac:dyDescent="0.2">
      <c r="A90" s="494" t="s">
        <v>225</v>
      </c>
      <c r="B90" s="171">
        <v>8</v>
      </c>
      <c r="C90" s="171">
        <v>2009</v>
      </c>
      <c r="D90" s="196" t="s">
        <v>393</v>
      </c>
      <c r="E90" s="195" t="s">
        <v>904</v>
      </c>
      <c r="F90" s="419" t="s">
        <v>620</v>
      </c>
      <c r="G90" s="159"/>
      <c r="H90" s="159"/>
      <c r="I90" s="159"/>
      <c r="J90" s="159"/>
      <c r="K90" s="159"/>
      <c r="L90" s="159"/>
      <c r="M90" s="159"/>
      <c r="N90" s="159"/>
      <c r="O90" s="159"/>
      <c r="P90" s="159"/>
      <c r="Q90" s="159"/>
      <c r="R90" s="159"/>
      <c r="S90" s="159"/>
      <c r="T90" s="159"/>
      <c r="U90" s="159"/>
      <c r="V90" s="159"/>
      <c r="W90" s="159"/>
      <c r="X90" s="159"/>
      <c r="Y90" s="159"/>
      <c r="Z90" s="194"/>
    </row>
    <row r="91" spans="1:26" ht="74.25" customHeight="1" thickBot="1" x14ac:dyDescent="0.25">
      <c r="A91" s="501" t="s">
        <v>225</v>
      </c>
      <c r="B91" s="421">
        <v>9</v>
      </c>
      <c r="C91" s="421">
        <v>2006</v>
      </c>
      <c r="D91" s="495" t="s">
        <v>376</v>
      </c>
      <c r="E91" s="496" t="s">
        <v>95</v>
      </c>
      <c r="F91" s="424" t="s">
        <v>621</v>
      </c>
      <c r="G91" s="159"/>
      <c r="H91" s="159"/>
      <c r="I91" s="159"/>
      <c r="J91" s="159"/>
      <c r="K91" s="159"/>
      <c r="L91" s="159"/>
      <c r="M91" s="159"/>
      <c r="N91" s="159"/>
      <c r="O91" s="159"/>
      <c r="P91" s="159"/>
      <c r="Q91" s="159"/>
      <c r="R91" s="159"/>
      <c r="S91" s="159"/>
      <c r="T91" s="159"/>
      <c r="U91" s="159"/>
      <c r="V91" s="159"/>
      <c r="W91" s="159"/>
      <c r="X91" s="159"/>
      <c r="Y91" s="159"/>
      <c r="Z91" s="194"/>
    </row>
    <row r="92" spans="1:26" ht="14.25" customHeight="1" x14ac:dyDescent="0.2">
      <c r="A92" s="161"/>
      <c r="B92" s="160"/>
      <c r="C92" s="159"/>
      <c r="D92" s="193"/>
      <c r="E92" s="159"/>
      <c r="F92" s="159"/>
      <c r="G92" s="159"/>
      <c r="H92" s="159"/>
      <c r="I92" s="159"/>
      <c r="J92" s="159"/>
      <c r="K92" s="159"/>
      <c r="L92" s="159"/>
      <c r="M92" s="159"/>
      <c r="N92" s="159"/>
      <c r="O92" s="159"/>
      <c r="P92" s="159"/>
      <c r="Q92" s="159"/>
      <c r="R92" s="159"/>
      <c r="S92" s="159"/>
      <c r="T92" s="159"/>
      <c r="U92" s="159"/>
      <c r="V92" s="159"/>
      <c r="W92" s="159"/>
      <c r="X92" s="159"/>
      <c r="Y92" s="159"/>
      <c r="Z92" s="181"/>
    </row>
    <row r="93" spans="1:26" ht="14.25" customHeight="1" x14ac:dyDescent="0.2">
      <c r="A93" s="161"/>
      <c r="B93" s="160"/>
      <c r="C93" s="159"/>
      <c r="D93" s="193"/>
      <c r="E93" s="159"/>
      <c r="F93" s="159"/>
      <c r="G93" s="159"/>
      <c r="H93" s="159"/>
      <c r="I93" s="159"/>
      <c r="J93" s="159"/>
      <c r="K93" s="159"/>
      <c r="L93" s="159"/>
      <c r="M93" s="159"/>
      <c r="N93" s="159"/>
      <c r="O93" s="159"/>
      <c r="P93" s="159"/>
      <c r="Q93" s="159"/>
      <c r="R93" s="159"/>
      <c r="S93" s="159"/>
      <c r="T93" s="159"/>
      <c r="U93" s="159"/>
      <c r="V93" s="159"/>
      <c r="W93" s="159"/>
      <c r="X93" s="159"/>
      <c r="Y93" s="159"/>
      <c r="Z93" s="181"/>
    </row>
    <row r="94" spans="1:26" ht="14.25" customHeight="1" x14ac:dyDescent="0.2">
      <c r="A94" s="161"/>
      <c r="B94" s="160"/>
      <c r="C94" s="159"/>
      <c r="D94" s="193"/>
      <c r="E94" s="159"/>
      <c r="F94" s="159"/>
      <c r="G94" s="159"/>
      <c r="H94" s="159"/>
      <c r="I94" s="159"/>
      <c r="J94" s="159"/>
      <c r="K94" s="159"/>
      <c r="L94" s="159"/>
      <c r="M94" s="159"/>
      <c r="N94" s="159"/>
      <c r="O94" s="159"/>
      <c r="P94" s="159"/>
      <c r="Q94" s="159"/>
      <c r="R94" s="159"/>
      <c r="S94" s="159"/>
      <c r="T94" s="159"/>
      <c r="U94" s="159"/>
      <c r="V94" s="159"/>
      <c r="W94" s="159"/>
      <c r="X94" s="159"/>
      <c r="Y94" s="159"/>
      <c r="Z94" s="181"/>
    </row>
    <row r="95" spans="1:26" ht="14.25" customHeight="1" x14ac:dyDescent="0.2">
      <c r="A95" s="161"/>
      <c r="B95" s="160"/>
      <c r="C95" s="159"/>
      <c r="D95" s="193"/>
      <c r="E95" s="159"/>
      <c r="F95" s="159"/>
      <c r="G95" s="159"/>
      <c r="H95" s="159"/>
      <c r="I95" s="159"/>
      <c r="J95" s="159"/>
      <c r="K95" s="159"/>
      <c r="L95" s="159"/>
      <c r="M95" s="159"/>
      <c r="N95" s="159"/>
      <c r="O95" s="159"/>
      <c r="P95" s="159"/>
      <c r="Q95" s="159"/>
      <c r="R95" s="159"/>
      <c r="S95" s="159"/>
      <c r="T95" s="159"/>
      <c r="U95" s="159"/>
      <c r="V95" s="159"/>
      <c r="W95" s="159"/>
      <c r="X95" s="159"/>
      <c r="Y95" s="159"/>
      <c r="Z95" s="181"/>
    </row>
    <row r="96" spans="1:26" ht="14.25" customHeight="1" x14ac:dyDescent="0.2">
      <c r="A96" s="161"/>
      <c r="B96" s="160"/>
      <c r="C96" s="159"/>
      <c r="D96" s="193"/>
      <c r="E96" s="159"/>
      <c r="F96" s="159"/>
      <c r="G96" s="159"/>
      <c r="H96" s="159"/>
      <c r="I96" s="159"/>
      <c r="J96" s="159"/>
      <c r="K96" s="159"/>
      <c r="L96" s="159"/>
      <c r="M96" s="159"/>
      <c r="N96" s="159"/>
      <c r="O96" s="159"/>
      <c r="P96" s="159"/>
      <c r="Q96" s="159"/>
      <c r="R96" s="159"/>
      <c r="S96" s="159"/>
      <c r="T96" s="159"/>
      <c r="U96" s="159"/>
      <c r="V96" s="159"/>
      <c r="W96" s="159"/>
      <c r="X96" s="159"/>
      <c r="Y96" s="159"/>
      <c r="Z96" s="181"/>
    </row>
    <row r="97" spans="1:26" ht="14.25" customHeight="1" x14ac:dyDescent="0.2">
      <c r="A97" s="161"/>
      <c r="B97" s="160"/>
      <c r="C97" s="159"/>
      <c r="D97" s="193"/>
      <c r="E97" s="159"/>
      <c r="F97" s="159"/>
      <c r="G97" s="159"/>
      <c r="H97" s="159"/>
      <c r="I97" s="159"/>
      <c r="J97" s="159"/>
      <c r="K97" s="159"/>
      <c r="L97" s="159"/>
      <c r="M97" s="159"/>
      <c r="N97" s="159"/>
      <c r="O97" s="159"/>
      <c r="P97" s="159"/>
      <c r="Q97" s="159"/>
      <c r="R97" s="159"/>
      <c r="S97" s="159"/>
      <c r="T97" s="159"/>
      <c r="U97" s="159"/>
      <c r="V97" s="159"/>
      <c r="W97" s="159"/>
      <c r="X97" s="159"/>
      <c r="Y97" s="159"/>
      <c r="Z97" s="181"/>
    </row>
    <row r="98" spans="1:26" ht="14.25" customHeight="1" x14ac:dyDescent="0.2">
      <c r="A98" s="161"/>
      <c r="B98" s="160"/>
      <c r="C98" s="159"/>
      <c r="D98" s="193"/>
      <c r="E98" s="159"/>
      <c r="F98" s="159"/>
      <c r="G98" s="159"/>
      <c r="H98" s="159"/>
      <c r="I98" s="159"/>
      <c r="J98" s="159"/>
      <c r="K98" s="159"/>
      <c r="L98" s="159"/>
      <c r="M98" s="159"/>
      <c r="N98" s="159"/>
      <c r="O98" s="159"/>
      <c r="P98" s="159"/>
      <c r="Q98" s="159"/>
      <c r="R98" s="159"/>
      <c r="S98" s="159"/>
      <c r="T98" s="159"/>
      <c r="U98" s="159"/>
      <c r="V98" s="159"/>
      <c r="W98" s="159"/>
      <c r="X98" s="159"/>
      <c r="Y98" s="159"/>
      <c r="Z98" s="181"/>
    </row>
    <row r="99" spans="1:26" ht="14.25" customHeight="1" x14ac:dyDescent="0.2">
      <c r="A99" s="161"/>
      <c r="B99" s="160"/>
      <c r="C99" s="159"/>
      <c r="D99" s="193"/>
      <c r="E99" s="159"/>
      <c r="F99" s="159"/>
      <c r="G99" s="159"/>
      <c r="H99" s="159"/>
      <c r="I99" s="159"/>
      <c r="J99" s="159"/>
      <c r="K99" s="159"/>
      <c r="L99" s="159"/>
      <c r="M99" s="159"/>
      <c r="N99" s="159"/>
      <c r="O99" s="159"/>
      <c r="P99" s="159"/>
      <c r="Q99" s="159"/>
      <c r="R99" s="159"/>
      <c r="S99" s="159"/>
      <c r="T99" s="159"/>
      <c r="U99" s="159"/>
      <c r="V99" s="159"/>
      <c r="W99" s="159"/>
      <c r="X99" s="159"/>
      <c r="Y99" s="159"/>
      <c r="Z99" s="181"/>
    </row>
    <row r="100" spans="1:26" ht="14.25" customHeight="1" x14ac:dyDescent="0.2">
      <c r="A100" s="161"/>
      <c r="B100" s="160"/>
      <c r="C100" s="159"/>
      <c r="D100" s="193"/>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81"/>
    </row>
    <row r="101" spans="1:26" ht="14.25" customHeight="1" x14ac:dyDescent="0.2">
      <c r="A101" s="161"/>
      <c r="B101" s="160"/>
      <c r="C101" s="159"/>
      <c r="D101" s="193"/>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81"/>
    </row>
    <row r="102" spans="1:26" ht="14.25" customHeight="1" x14ac:dyDescent="0.2">
      <c r="A102" s="161"/>
      <c r="B102" s="160"/>
      <c r="C102" s="159"/>
      <c r="D102" s="193"/>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81"/>
    </row>
    <row r="103" spans="1:26" ht="14.25" customHeight="1" x14ac:dyDescent="0.2">
      <c r="A103" s="161"/>
      <c r="B103" s="160"/>
      <c r="C103" s="159"/>
      <c r="D103" s="193"/>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81"/>
    </row>
    <row r="104" spans="1:26" ht="14.25" customHeight="1" x14ac:dyDescent="0.2">
      <c r="A104" s="161"/>
      <c r="B104" s="160"/>
      <c r="C104" s="159"/>
      <c r="D104" s="193"/>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81"/>
    </row>
    <row r="105" spans="1:26" ht="14.25" customHeight="1" x14ac:dyDescent="0.2">
      <c r="A105" s="161"/>
      <c r="B105" s="160"/>
      <c r="C105" s="159"/>
      <c r="D105" s="193"/>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81"/>
    </row>
    <row r="106" spans="1:26" ht="14.25" customHeight="1" x14ac:dyDescent="0.2">
      <c r="A106" s="161"/>
      <c r="B106" s="160"/>
      <c r="C106" s="159"/>
      <c r="D106" s="193"/>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81"/>
    </row>
    <row r="107" spans="1:26" ht="14.25" customHeight="1" x14ac:dyDescent="0.2">
      <c r="A107" s="161"/>
      <c r="B107" s="160"/>
      <c r="C107" s="159"/>
      <c r="D107" s="193"/>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81"/>
    </row>
    <row r="108" spans="1:26" ht="14.25" customHeight="1" x14ac:dyDescent="0.2">
      <c r="A108" s="161"/>
      <c r="B108" s="160"/>
      <c r="C108" s="159"/>
      <c r="D108" s="193"/>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81"/>
    </row>
    <row r="109" spans="1:26" ht="14.25" customHeight="1" x14ac:dyDescent="0.2">
      <c r="A109" s="161"/>
      <c r="B109" s="160"/>
      <c r="C109" s="159"/>
      <c r="D109" s="193"/>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81"/>
    </row>
    <row r="110" spans="1:26" ht="14.25" customHeight="1" x14ac:dyDescent="0.2">
      <c r="A110" s="161"/>
      <c r="B110" s="160"/>
      <c r="C110" s="159"/>
      <c r="D110" s="193"/>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81"/>
    </row>
    <row r="111" spans="1:26" ht="14.25" customHeight="1" x14ac:dyDescent="0.2">
      <c r="A111" s="161"/>
      <c r="B111" s="160"/>
      <c r="C111" s="159"/>
      <c r="D111" s="193"/>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81"/>
    </row>
    <row r="112" spans="1:26" ht="14.25" customHeight="1" x14ac:dyDescent="0.2">
      <c r="A112" s="161"/>
      <c r="B112" s="160"/>
      <c r="C112" s="159"/>
      <c r="D112" s="193"/>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81"/>
    </row>
    <row r="113" spans="1:26" ht="14.25" customHeight="1" x14ac:dyDescent="0.2">
      <c r="A113" s="161"/>
      <c r="B113" s="160"/>
      <c r="C113" s="159"/>
      <c r="D113" s="193"/>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81"/>
    </row>
    <row r="114" spans="1:26" ht="14.25" customHeight="1" x14ac:dyDescent="0.2">
      <c r="A114" s="161"/>
      <c r="B114" s="160"/>
      <c r="C114" s="159"/>
      <c r="D114" s="193"/>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81"/>
    </row>
    <row r="115" spans="1:26" ht="14.25" customHeight="1" x14ac:dyDescent="0.2">
      <c r="A115" s="161"/>
      <c r="B115" s="160"/>
      <c r="C115" s="159"/>
      <c r="D115" s="193"/>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81"/>
    </row>
    <row r="116" spans="1:26" ht="14.25" customHeight="1" x14ac:dyDescent="0.2">
      <c r="A116" s="161"/>
      <c r="B116" s="160"/>
      <c r="C116" s="159"/>
      <c r="D116" s="193"/>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81"/>
    </row>
    <row r="117" spans="1:26" ht="14.25" customHeight="1" x14ac:dyDescent="0.2">
      <c r="A117" s="161"/>
      <c r="B117" s="160"/>
      <c r="C117" s="159"/>
      <c r="D117" s="193"/>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81"/>
    </row>
    <row r="118" spans="1:26" ht="14.25" customHeight="1" x14ac:dyDescent="0.2">
      <c r="A118" s="161"/>
      <c r="B118" s="160"/>
      <c r="C118" s="159"/>
      <c r="D118" s="193"/>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81"/>
    </row>
    <row r="119" spans="1:26" ht="14.25" customHeight="1" x14ac:dyDescent="0.2">
      <c r="A119" s="161"/>
      <c r="B119" s="160"/>
      <c r="C119" s="159"/>
      <c r="D119" s="193"/>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81"/>
    </row>
    <row r="120" spans="1:26" ht="14.25" customHeight="1" x14ac:dyDescent="0.2">
      <c r="A120" s="161"/>
      <c r="B120" s="160"/>
      <c r="C120" s="159"/>
      <c r="D120" s="193"/>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81"/>
    </row>
    <row r="121" spans="1:26" ht="14.25" customHeight="1" x14ac:dyDescent="0.2">
      <c r="A121" s="161"/>
      <c r="B121" s="160"/>
      <c r="C121" s="159"/>
      <c r="D121" s="193"/>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81"/>
    </row>
    <row r="122" spans="1:26" ht="14.25" customHeight="1" x14ac:dyDescent="0.2">
      <c r="A122" s="161"/>
      <c r="B122" s="160"/>
      <c r="C122" s="159"/>
      <c r="D122" s="193"/>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81"/>
    </row>
    <row r="123" spans="1:26" ht="14.25" customHeight="1" x14ac:dyDescent="0.2">
      <c r="A123" s="161"/>
      <c r="B123" s="160"/>
      <c r="C123" s="159"/>
      <c r="D123" s="193"/>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81"/>
    </row>
    <row r="124" spans="1:26" ht="14.25" customHeight="1" x14ac:dyDescent="0.2">
      <c r="A124" s="161"/>
      <c r="B124" s="160"/>
      <c r="C124" s="159"/>
      <c r="D124" s="193"/>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81"/>
    </row>
    <row r="125" spans="1:26" ht="14.25" customHeight="1" x14ac:dyDescent="0.2">
      <c r="A125" s="161"/>
      <c r="B125" s="160"/>
      <c r="C125" s="159"/>
      <c r="D125" s="193"/>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81"/>
    </row>
    <row r="126" spans="1:26" ht="14.25" customHeight="1" x14ac:dyDescent="0.2">
      <c r="A126" s="161"/>
      <c r="B126" s="160"/>
      <c r="C126" s="159"/>
      <c r="D126" s="193"/>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81"/>
    </row>
    <row r="127" spans="1:26" ht="14.25" customHeight="1" x14ac:dyDescent="0.2">
      <c r="A127" s="161"/>
      <c r="B127" s="160"/>
      <c r="C127" s="159"/>
      <c r="D127" s="193"/>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81"/>
    </row>
    <row r="128" spans="1:26" ht="14.25" customHeight="1" x14ac:dyDescent="0.2">
      <c r="A128" s="161"/>
      <c r="B128" s="160"/>
      <c r="C128" s="159"/>
      <c r="D128" s="193"/>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81"/>
    </row>
    <row r="129" spans="1:26" ht="14.25" customHeight="1" x14ac:dyDescent="0.2">
      <c r="A129" s="161"/>
      <c r="B129" s="160"/>
      <c r="C129" s="159"/>
      <c r="D129" s="193"/>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81"/>
    </row>
    <row r="130" spans="1:26" ht="14.25" customHeight="1" x14ac:dyDescent="0.2">
      <c r="A130" s="161"/>
      <c r="B130" s="160"/>
      <c r="C130" s="159"/>
      <c r="D130" s="193"/>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81"/>
    </row>
    <row r="131" spans="1:26" ht="14.25" customHeight="1" x14ac:dyDescent="0.2">
      <c r="A131" s="161"/>
      <c r="B131" s="160"/>
      <c r="C131" s="159"/>
      <c r="D131" s="193"/>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81"/>
    </row>
    <row r="132" spans="1:26" ht="14.25" customHeight="1" x14ac:dyDescent="0.2">
      <c r="A132" s="161"/>
      <c r="B132" s="160"/>
      <c r="C132" s="159"/>
      <c r="D132" s="193"/>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81"/>
    </row>
    <row r="133" spans="1:26" ht="14.25" customHeight="1" x14ac:dyDescent="0.2">
      <c r="A133" s="161"/>
      <c r="B133" s="160"/>
      <c r="C133" s="159"/>
      <c r="D133" s="193"/>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81"/>
    </row>
    <row r="134" spans="1:26" ht="14.25" customHeight="1" x14ac:dyDescent="0.2">
      <c r="A134" s="161"/>
      <c r="B134" s="160"/>
      <c r="C134" s="159"/>
      <c r="D134" s="193"/>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81"/>
    </row>
    <row r="135" spans="1:26" ht="14.25" customHeight="1" x14ac:dyDescent="0.2">
      <c r="A135" s="161"/>
      <c r="B135" s="160"/>
      <c r="C135" s="159"/>
      <c r="D135" s="193"/>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81"/>
    </row>
    <row r="136" spans="1:26" ht="14.25" customHeight="1" x14ac:dyDescent="0.2">
      <c r="A136" s="161"/>
      <c r="B136" s="160"/>
      <c r="C136" s="159"/>
      <c r="D136" s="193"/>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81"/>
    </row>
    <row r="137" spans="1:26" ht="14.25" customHeight="1" x14ac:dyDescent="0.2">
      <c r="A137" s="161"/>
      <c r="B137" s="160"/>
      <c r="C137" s="159"/>
      <c r="D137" s="193"/>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81"/>
    </row>
    <row r="138" spans="1:26" ht="14.25" customHeight="1" x14ac:dyDescent="0.2">
      <c r="A138" s="161"/>
      <c r="B138" s="160"/>
      <c r="C138" s="159"/>
      <c r="D138" s="193"/>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81"/>
    </row>
    <row r="139" spans="1:26" ht="14.25" customHeight="1" x14ac:dyDescent="0.2">
      <c r="A139" s="161"/>
      <c r="B139" s="160"/>
      <c r="C139" s="159"/>
      <c r="D139" s="193"/>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81"/>
    </row>
    <row r="140" spans="1:26" ht="14.25" customHeight="1" x14ac:dyDescent="0.2">
      <c r="A140" s="161"/>
      <c r="B140" s="160"/>
      <c r="C140" s="159"/>
      <c r="D140" s="193"/>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81"/>
    </row>
    <row r="141" spans="1:26" ht="14.25" customHeight="1" x14ac:dyDescent="0.2">
      <c r="A141" s="161"/>
      <c r="B141" s="160"/>
      <c r="C141" s="159"/>
      <c r="D141" s="193"/>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81"/>
    </row>
    <row r="142" spans="1:26" ht="14.25" customHeight="1" x14ac:dyDescent="0.2">
      <c r="A142" s="161"/>
      <c r="B142" s="160"/>
      <c r="C142" s="159"/>
      <c r="D142" s="193"/>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81"/>
    </row>
    <row r="143" spans="1:26" ht="14.25" customHeight="1" x14ac:dyDescent="0.2">
      <c r="A143" s="161"/>
      <c r="B143" s="160"/>
      <c r="C143" s="159"/>
      <c r="D143" s="193"/>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81"/>
    </row>
    <row r="144" spans="1:26" ht="14.25" customHeight="1" x14ac:dyDescent="0.2">
      <c r="A144" s="161"/>
      <c r="B144" s="160"/>
      <c r="C144" s="159"/>
      <c r="D144" s="193"/>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81"/>
    </row>
    <row r="145" spans="1:26" ht="14.25" customHeight="1" x14ac:dyDescent="0.2">
      <c r="A145" s="161"/>
      <c r="B145" s="160"/>
      <c r="C145" s="159"/>
      <c r="D145" s="193"/>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81"/>
    </row>
    <row r="146" spans="1:26" ht="14.25" customHeight="1" x14ac:dyDescent="0.2">
      <c r="A146" s="161"/>
      <c r="B146" s="160"/>
      <c r="C146" s="159"/>
      <c r="D146" s="193"/>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81"/>
    </row>
    <row r="147" spans="1:26" ht="14.25" customHeight="1" x14ac:dyDescent="0.2">
      <c r="A147" s="161"/>
      <c r="B147" s="160"/>
      <c r="C147" s="159"/>
      <c r="D147" s="193"/>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81"/>
    </row>
    <row r="148" spans="1:26" ht="14.25" customHeight="1" x14ac:dyDescent="0.2">
      <c r="A148" s="161"/>
      <c r="B148" s="160"/>
      <c r="C148" s="159"/>
      <c r="D148" s="193"/>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81"/>
    </row>
    <row r="149" spans="1:26" ht="14.25" customHeight="1" x14ac:dyDescent="0.2">
      <c r="A149" s="161"/>
      <c r="B149" s="160"/>
      <c r="C149" s="159"/>
      <c r="D149" s="193"/>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81"/>
    </row>
    <row r="150" spans="1:26" ht="14.25" customHeight="1" x14ac:dyDescent="0.2">
      <c r="A150" s="161"/>
      <c r="B150" s="160"/>
      <c r="C150" s="159"/>
      <c r="D150" s="193"/>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81"/>
    </row>
    <row r="151" spans="1:26" ht="14.25" customHeight="1" x14ac:dyDescent="0.2">
      <c r="A151" s="161"/>
      <c r="B151" s="160"/>
      <c r="C151" s="159"/>
      <c r="D151" s="193"/>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81"/>
    </row>
    <row r="152" spans="1:26" ht="14.25" customHeight="1" x14ac:dyDescent="0.2">
      <c r="A152" s="161"/>
      <c r="B152" s="160"/>
      <c r="C152" s="159"/>
      <c r="D152" s="193"/>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81"/>
    </row>
    <row r="153" spans="1:26" ht="14.25" customHeight="1" x14ac:dyDescent="0.2">
      <c r="A153" s="161"/>
      <c r="B153" s="160"/>
      <c r="C153" s="159"/>
      <c r="D153" s="193"/>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81"/>
    </row>
    <row r="154" spans="1:26" ht="14.25" customHeight="1" x14ac:dyDescent="0.2">
      <c r="A154" s="161"/>
      <c r="B154" s="160"/>
      <c r="C154" s="159"/>
      <c r="D154" s="193"/>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81"/>
    </row>
    <row r="155" spans="1:26" ht="14.25" customHeight="1" x14ac:dyDescent="0.2">
      <c r="A155" s="161"/>
      <c r="B155" s="160"/>
      <c r="C155" s="159"/>
      <c r="D155" s="193"/>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81"/>
    </row>
    <row r="156" spans="1:26" ht="14.25" customHeight="1" x14ac:dyDescent="0.2">
      <c r="A156" s="161"/>
      <c r="B156" s="160"/>
      <c r="C156" s="159"/>
      <c r="D156" s="193"/>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81"/>
    </row>
    <row r="157" spans="1:26" ht="14.25" customHeight="1" x14ac:dyDescent="0.2">
      <c r="A157" s="161"/>
      <c r="B157" s="160"/>
      <c r="C157" s="159"/>
      <c r="D157" s="193"/>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81"/>
    </row>
    <row r="158" spans="1:26" ht="14.25" customHeight="1" x14ac:dyDescent="0.2">
      <c r="A158" s="161"/>
      <c r="B158" s="160"/>
      <c r="C158" s="159"/>
      <c r="D158" s="193"/>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81"/>
    </row>
    <row r="159" spans="1:26" ht="14.25" customHeight="1" x14ac:dyDescent="0.2">
      <c r="A159" s="161"/>
      <c r="B159" s="160"/>
      <c r="C159" s="159"/>
      <c r="D159" s="193"/>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81"/>
    </row>
    <row r="160" spans="1:26" ht="14.25" customHeight="1" x14ac:dyDescent="0.2">
      <c r="A160" s="161"/>
      <c r="B160" s="160"/>
      <c r="C160" s="159"/>
      <c r="D160" s="193"/>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81"/>
    </row>
    <row r="161" spans="1:26" ht="14.25" customHeight="1" x14ac:dyDescent="0.2">
      <c r="A161" s="161"/>
      <c r="B161" s="160"/>
      <c r="C161" s="159"/>
      <c r="D161" s="193"/>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81"/>
    </row>
    <row r="162" spans="1:26" ht="14.25" customHeight="1" x14ac:dyDescent="0.2">
      <c r="A162" s="161"/>
      <c r="B162" s="160"/>
      <c r="C162" s="159"/>
      <c r="D162" s="193"/>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81"/>
    </row>
    <row r="163" spans="1:26" ht="14.25" customHeight="1" x14ac:dyDescent="0.2">
      <c r="A163" s="161"/>
      <c r="B163" s="160"/>
      <c r="C163" s="159"/>
      <c r="D163" s="193"/>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81"/>
    </row>
    <row r="164" spans="1:26" ht="14.25" customHeight="1" x14ac:dyDescent="0.2">
      <c r="A164" s="161"/>
      <c r="B164" s="160"/>
      <c r="C164" s="159"/>
      <c r="D164" s="193"/>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81"/>
    </row>
    <row r="165" spans="1:26" ht="14.25" customHeight="1" x14ac:dyDescent="0.2">
      <c r="A165" s="161"/>
      <c r="B165" s="160"/>
      <c r="C165" s="159"/>
      <c r="D165" s="193"/>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81"/>
    </row>
    <row r="166" spans="1:26" ht="14.25" customHeight="1" x14ac:dyDescent="0.2">
      <c r="A166" s="161"/>
      <c r="B166" s="160"/>
      <c r="C166" s="159"/>
      <c r="D166" s="193"/>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81"/>
    </row>
    <row r="167" spans="1:26" ht="14.25" customHeight="1" x14ac:dyDescent="0.2">
      <c r="A167" s="161"/>
      <c r="B167" s="160"/>
      <c r="C167" s="159"/>
      <c r="D167" s="193"/>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81"/>
    </row>
    <row r="168" spans="1:26" ht="14.25" customHeight="1" x14ac:dyDescent="0.2">
      <c r="A168" s="161"/>
      <c r="B168" s="160"/>
      <c r="C168" s="159"/>
      <c r="D168" s="193"/>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81"/>
    </row>
    <row r="169" spans="1:26" ht="14.25" customHeight="1" x14ac:dyDescent="0.2">
      <c r="A169" s="161"/>
      <c r="B169" s="160"/>
      <c r="C169" s="159"/>
      <c r="D169" s="193"/>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81"/>
    </row>
    <row r="170" spans="1:26" ht="14.25" customHeight="1" x14ac:dyDescent="0.2">
      <c r="A170" s="161"/>
      <c r="B170" s="160"/>
      <c r="C170" s="159"/>
      <c r="D170" s="193"/>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81"/>
    </row>
    <row r="171" spans="1:26" ht="14.25" customHeight="1" x14ac:dyDescent="0.2">
      <c r="A171" s="161"/>
      <c r="B171" s="160"/>
      <c r="C171" s="159"/>
      <c r="D171" s="193"/>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81"/>
    </row>
    <row r="172" spans="1:26" ht="14.25" customHeight="1" x14ac:dyDescent="0.2">
      <c r="A172" s="161"/>
      <c r="B172" s="160"/>
      <c r="C172" s="159"/>
      <c r="D172" s="193"/>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81"/>
    </row>
    <row r="173" spans="1:26" ht="14.25" customHeight="1" x14ac:dyDescent="0.2">
      <c r="A173" s="161"/>
      <c r="B173" s="160"/>
      <c r="C173" s="159"/>
      <c r="D173" s="193"/>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81"/>
    </row>
    <row r="174" spans="1:26" ht="14.25" customHeight="1" x14ac:dyDescent="0.2">
      <c r="A174" s="161"/>
      <c r="B174" s="160"/>
      <c r="C174" s="159"/>
      <c r="D174" s="193"/>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81"/>
    </row>
    <row r="175" spans="1:26" ht="14.25" customHeight="1" x14ac:dyDescent="0.2">
      <c r="A175" s="161"/>
      <c r="B175" s="160"/>
      <c r="C175" s="159"/>
      <c r="D175" s="193"/>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81"/>
    </row>
    <row r="176" spans="1:26" ht="14.25" customHeight="1" x14ac:dyDescent="0.2">
      <c r="A176" s="161"/>
      <c r="B176" s="160"/>
      <c r="C176" s="159"/>
      <c r="D176" s="193"/>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81"/>
    </row>
    <row r="177" spans="1:26" ht="14.25" customHeight="1" x14ac:dyDescent="0.2">
      <c r="A177" s="161"/>
      <c r="B177" s="160"/>
      <c r="C177" s="159"/>
      <c r="D177" s="193"/>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81"/>
    </row>
    <row r="178" spans="1:26" ht="14.25" customHeight="1" x14ac:dyDescent="0.2">
      <c r="A178" s="161"/>
      <c r="B178" s="160"/>
      <c r="C178" s="159"/>
      <c r="D178" s="193"/>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81"/>
    </row>
    <row r="179" spans="1:26" ht="14.25" customHeight="1" x14ac:dyDescent="0.2">
      <c r="A179" s="161"/>
      <c r="B179" s="160"/>
      <c r="C179" s="159"/>
      <c r="D179" s="193"/>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81"/>
    </row>
    <row r="180" spans="1:26" ht="14.25" customHeight="1" x14ac:dyDescent="0.2">
      <c r="A180" s="161"/>
      <c r="B180" s="160"/>
      <c r="C180" s="159"/>
      <c r="D180" s="193"/>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81"/>
    </row>
    <row r="181" spans="1:26" ht="14.25" customHeight="1" x14ac:dyDescent="0.2">
      <c r="A181" s="161"/>
      <c r="B181" s="160"/>
      <c r="C181" s="159"/>
      <c r="D181" s="193"/>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81"/>
    </row>
    <row r="182" spans="1:26" ht="14.25" customHeight="1" x14ac:dyDescent="0.2">
      <c r="A182" s="161"/>
      <c r="B182" s="160"/>
      <c r="C182" s="159"/>
      <c r="D182" s="193"/>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81"/>
    </row>
    <row r="183" spans="1:26" ht="14.25" customHeight="1" x14ac:dyDescent="0.2">
      <c r="A183" s="161"/>
      <c r="B183" s="160"/>
      <c r="C183" s="159"/>
      <c r="D183" s="193"/>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81"/>
    </row>
    <row r="184" spans="1:26" ht="14.25" customHeight="1" x14ac:dyDescent="0.2">
      <c r="A184" s="161"/>
      <c r="B184" s="160"/>
      <c r="C184" s="159"/>
      <c r="D184" s="193"/>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81"/>
    </row>
    <row r="185" spans="1:26" ht="14.25" customHeight="1" x14ac:dyDescent="0.2">
      <c r="A185" s="161"/>
      <c r="B185" s="160"/>
      <c r="C185" s="159"/>
      <c r="D185" s="193"/>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81"/>
    </row>
    <row r="186" spans="1:26" ht="14.25" customHeight="1" x14ac:dyDescent="0.2">
      <c r="A186" s="161"/>
      <c r="B186" s="160"/>
      <c r="C186" s="159"/>
      <c r="D186" s="193"/>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81"/>
    </row>
    <row r="187" spans="1:26" ht="14.25" customHeight="1" x14ac:dyDescent="0.2">
      <c r="A187" s="161"/>
      <c r="B187" s="160"/>
      <c r="C187" s="159"/>
      <c r="D187" s="193"/>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81"/>
    </row>
    <row r="188" spans="1:26" ht="14.25" customHeight="1" x14ac:dyDescent="0.2">
      <c r="A188" s="161"/>
      <c r="B188" s="160"/>
      <c r="C188" s="159"/>
      <c r="D188" s="193"/>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81"/>
    </row>
    <row r="189" spans="1:26" ht="14.25" customHeight="1" x14ac:dyDescent="0.2">
      <c r="A189" s="161"/>
      <c r="B189" s="160"/>
      <c r="C189" s="159"/>
      <c r="D189" s="193"/>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81"/>
    </row>
    <row r="190" spans="1:26" ht="14.25" customHeight="1" x14ac:dyDescent="0.2">
      <c r="A190" s="161"/>
      <c r="B190" s="160"/>
      <c r="C190" s="159"/>
      <c r="D190" s="193"/>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81"/>
    </row>
    <row r="191" spans="1:26" ht="14.25" customHeight="1" x14ac:dyDescent="0.2">
      <c r="A191" s="161"/>
      <c r="B191" s="160"/>
      <c r="C191" s="159"/>
      <c r="D191" s="193"/>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81"/>
    </row>
    <row r="192" spans="1:26" ht="14.25" customHeight="1" x14ac:dyDescent="0.2">
      <c r="A192" s="161"/>
      <c r="B192" s="160"/>
      <c r="C192" s="159"/>
      <c r="D192" s="193"/>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81"/>
    </row>
    <row r="193" spans="1:26" ht="14.25" customHeight="1" x14ac:dyDescent="0.2">
      <c r="A193" s="161"/>
      <c r="B193" s="160"/>
      <c r="C193" s="159"/>
      <c r="D193" s="193"/>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81"/>
    </row>
    <row r="194" spans="1:26" ht="14.25" customHeight="1" x14ac:dyDescent="0.2">
      <c r="A194" s="161"/>
      <c r="B194" s="160"/>
      <c r="C194" s="159"/>
      <c r="D194" s="193"/>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81"/>
    </row>
    <row r="195" spans="1:26" ht="14.25" customHeight="1" x14ac:dyDescent="0.2">
      <c r="A195" s="161"/>
      <c r="B195" s="160"/>
      <c r="C195" s="159"/>
      <c r="D195" s="193"/>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81"/>
    </row>
    <row r="196" spans="1:26" ht="14.25" customHeight="1" x14ac:dyDescent="0.2">
      <c r="A196" s="161"/>
      <c r="B196" s="160"/>
      <c r="C196" s="159"/>
      <c r="D196" s="193"/>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81"/>
    </row>
    <row r="197" spans="1:26" ht="14.25" customHeight="1" x14ac:dyDescent="0.2">
      <c r="A197" s="161"/>
      <c r="B197" s="160"/>
      <c r="C197" s="159"/>
      <c r="D197" s="193"/>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81"/>
    </row>
    <row r="198" spans="1:26" ht="14.25" customHeight="1" x14ac:dyDescent="0.2">
      <c r="A198" s="161"/>
      <c r="B198" s="160"/>
      <c r="C198" s="159"/>
      <c r="D198" s="193"/>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81"/>
    </row>
    <row r="199" spans="1:26" ht="14.25" customHeight="1" x14ac:dyDescent="0.2">
      <c r="A199" s="161"/>
      <c r="B199" s="160"/>
      <c r="C199" s="159"/>
      <c r="D199" s="193"/>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81"/>
    </row>
    <row r="200" spans="1:26" ht="14.25" customHeight="1" x14ac:dyDescent="0.2">
      <c r="A200" s="161"/>
      <c r="B200" s="160"/>
      <c r="C200" s="159"/>
      <c r="D200" s="193"/>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81"/>
    </row>
    <row r="201" spans="1:26" ht="14.25" customHeight="1" x14ac:dyDescent="0.2">
      <c r="A201" s="161"/>
      <c r="B201" s="160"/>
      <c r="C201" s="159"/>
      <c r="D201" s="193"/>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81"/>
    </row>
    <row r="202" spans="1:26" ht="14.25" customHeight="1" x14ac:dyDescent="0.2">
      <c r="A202" s="161"/>
      <c r="B202" s="160"/>
      <c r="C202" s="159"/>
      <c r="D202" s="193"/>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81"/>
    </row>
    <row r="203" spans="1:26" ht="14.25" customHeight="1" x14ac:dyDescent="0.2">
      <c r="A203" s="161"/>
      <c r="B203" s="160"/>
      <c r="C203" s="159"/>
      <c r="D203" s="193"/>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81"/>
    </row>
    <row r="204" spans="1:26" ht="14.25" customHeight="1" x14ac:dyDescent="0.2">
      <c r="A204" s="161"/>
      <c r="B204" s="160"/>
      <c r="C204" s="159"/>
      <c r="D204" s="193"/>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81"/>
    </row>
    <row r="205" spans="1:26" ht="14.25" customHeight="1" x14ac:dyDescent="0.2">
      <c r="A205" s="161"/>
      <c r="B205" s="160"/>
      <c r="C205" s="159"/>
      <c r="D205" s="193"/>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81"/>
    </row>
    <row r="206" spans="1:26" ht="14.25" customHeight="1" x14ac:dyDescent="0.2">
      <c r="A206" s="161"/>
      <c r="B206" s="160"/>
      <c r="C206" s="159"/>
      <c r="D206" s="193"/>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81"/>
    </row>
    <row r="207" spans="1:26" ht="14.25" customHeight="1" x14ac:dyDescent="0.2">
      <c r="A207" s="161"/>
      <c r="B207" s="160"/>
      <c r="C207" s="159"/>
      <c r="D207" s="193"/>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81"/>
    </row>
    <row r="208" spans="1:26" ht="14.25" customHeight="1" x14ac:dyDescent="0.2">
      <c r="A208" s="161"/>
      <c r="B208" s="160"/>
      <c r="C208" s="159"/>
      <c r="D208" s="193"/>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81"/>
    </row>
    <row r="209" spans="1:26" ht="14.25" customHeight="1" x14ac:dyDescent="0.2">
      <c r="A209" s="161"/>
      <c r="B209" s="160"/>
      <c r="C209" s="159"/>
      <c r="D209" s="193"/>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81"/>
    </row>
    <row r="210" spans="1:26" ht="14.25" customHeight="1" x14ac:dyDescent="0.2">
      <c r="A210" s="161"/>
      <c r="B210" s="160"/>
      <c r="C210" s="159"/>
      <c r="D210" s="193"/>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81"/>
    </row>
    <row r="211" spans="1:26" ht="14.25" customHeight="1" x14ac:dyDescent="0.2">
      <c r="A211" s="161"/>
      <c r="B211" s="160"/>
      <c r="C211" s="159"/>
      <c r="D211" s="193"/>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81"/>
    </row>
    <row r="212" spans="1:26" ht="14.25" customHeight="1" x14ac:dyDescent="0.2">
      <c r="A212" s="161"/>
      <c r="B212" s="160"/>
      <c r="C212" s="159"/>
      <c r="D212" s="193"/>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81"/>
    </row>
    <row r="213" spans="1:26" ht="14.25" customHeight="1" x14ac:dyDescent="0.2">
      <c r="A213" s="161"/>
      <c r="B213" s="160"/>
      <c r="C213" s="159"/>
      <c r="D213" s="193"/>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81"/>
    </row>
    <row r="214" spans="1:26" ht="14.25" customHeight="1" x14ac:dyDescent="0.2">
      <c r="A214" s="161"/>
      <c r="B214" s="160"/>
      <c r="C214" s="159"/>
      <c r="D214" s="193"/>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81"/>
    </row>
    <row r="215" spans="1:26" ht="14.25" customHeight="1" x14ac:dyDescent="0.2">
      <c r="A215" s="161"/>
      <c r="B215" s="160"/>
      <c r="C215" s="159"/>
      <c r="D215" s="193"/>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81"/>
    </row>
    <row r="216" spans="1:26" ht="14.25" customHeight="1" x14ac:dyDescent="0.2">
      <c r="A216" s="161"/>
      <c r="B216" s="160"/>
      <c r="C216" s="159"/>
      <c r="D216" s="193"/>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81"/>
    </row>
    <row r="217" spans="1:26" ht="14.25" customHeight="1" x14ac:dyDescent="0.2">
      <c r="A217" s="161"/>
      <c r="B217" s="160"/>
      <c r="C217" s="159"/>
      <c r="D217" s="193"/>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81"/>
    </row>
    <row r="218" spans="1:26" ht="14.25" customHeight="1" x14ac:dyDescent="0.2">
      <c r="A218" s="161"/>
      <c r="B218" s="160"/>
      <c r="C218" s="159"/>
      <c r="D218" s="193"/>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81"/>
    </row>
    <row r="219" spans="1:26" ht="14.25" customHeight="1" x14ac:dyDescent="0.2">
      <c r="A219" s="161"/>
      <c r="B219" s="160"/>
      <c r="C219" s="159"/>
      <c r="D219" s="193"/>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81"/>
    </row>
    <row r="220" spans="1:26" ht="14.25" customHeight="1" x14ac:dyDescent="0.2">
      <c r="A220" s="161"/>
      <c r="B220" s="160"/>
      <c r="C220" s="159"/>
      <c r="D220" s="193"/>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81"/>
    </row>
    <row r="221" spans="1:26" ht="14.25" customHeight="1" x14ac:dyDescent="0.2">
      <c r="A221" s="161"/>
      <c r="B221" s="160"/>
      <c r="C221" s="159"/>
      <c r="D221" s="193"/>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81"/>
    </row>
    <row r="222" spans="1:26" ht="14.25" customHeight="1" x14ac:dyDescent="0.2">
      <c r="A222" s="161"/>
      <c r="B222" s="160"/>
      <c r="C222" s="159"/>
      <c r="D222" s="193"/>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81"/>
    </row>
    <row r="223" spans="1:26" ht="14.25" customHeight="1" x14ac:dyDescent="0.2">
      <c r="A223" s="161"/>
      <c r="B223" s="160"/>
      <c r="C223" s="159"/>
      <c r="D223" s="193"/>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81"/>
    </row>
    <row r="224" spans="1:26" ht="14.25" customHeight="1" x14ac:dyDescent="0.2">
      <c r="A224" s="161"/>
      <c r="B224" s="160"/>
      <c r="C224" s="159"/>
      <c r="D224" s="193"/>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81"/>
    </row>
    <row r="225" spans="1:26" ht="14.25" customHeight="1" x14ac:dyDescent="0.2">
      <c r="A225" s="161"/>
      <c r="B225" s="160"/>
      <c r="C225" s="159"/>
      <c r="D225" s="193"/>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81"/>
    </row>
    <row r="226" spans="1:26" ht="14.25" customHeight="1" x14ac:dyDescent="0.2">
      <c r="A226" s="161"/>
      <c r="B226" s="160"/>
      <c r="C226" s="159"/>
      <c r="D226" s="193"/>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81"/>
    </row>
    <row r="227" spans="1:26" ht="14.25" customHeight="1" x14ac:dyDescent="0.2">
      <c r="A227" s="161"/>
      <c r="B227" s="160"/>
      <c r="C227" s="159"/>
      <c r="D227" s="193"/>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81"/>
    </row>
    <row r="228" spans="1:26" ht="14.25" customHeight="1" x14ac:dyDescent="0.2">
      <c r="A228" s="161"/>
      <c r="B228" s="160"/>
      <c r="C228" s="159"/>
      <c r="D228" s="193"/>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81"/>
    </row>
    <row r="229" spans="1:26" ht="14.25" customHeight="1" x14ac:dyDescent="0.2">
      <c r="A229" s="161"/>
      <c r="B229" s="160"/>
      <c r="C229" s="159"/>
      <c r="D229" s="193"/>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81"/>
    </row>
    <row r="230" spans="1:26" ht="14.25" customHeight="1" x14ac:dyDescent="0.2">
      <c r="A230" s="161"/>
      <c r="B230" s="160"/>
      <c r="C230" s="159"/>
      <c r="D230" s="193"/>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81"/>
    </row>
    <row r="231" spans="1:26" ht="14.25" customHeight="1" x14ac:dyDescent="0.2">
      <c r="A231" s="161"/>
      <c r="B231" s="160"/>
      <c r="C231" s="159"/>
      <c r="D231" s="193"/>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81"/>
    </row>
    <row r="232" spans="1:26" ht="14.25" customHeight="1" x14ac:dyDescent="0.2">
      <c r="A232" s="161"/>
      <c r="B232" s="160"/>
      <c r="C232" s="159"/>
      <c r="D232" s="193"/>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81"/>
    </row>
    <row r="233" spans="1:26" ht="14.25" customHeight="1" x14ac:dyDescent="0.2">
      <c r="A233" s="161"/>
      <c r="B233" s="160"/>
      <c r="C233" s="159"/>
      <c r="D233" s="193"/>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81"/>
    </row>
    <row r="234" spans="1:26" ht="14.25" customHeight="1" x14ac:dyDescent="0.2">
      <c r="A234" s="161"/>
      <c r="B234" s="160"/>
      <c r="C234" s="159"/>
      <c r="D234" s="193"/>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81"/>
    </row>
    <row r="235" spans="1:26" ht="14.25" customHeight="1" x14ac:dyDescent="0.2">
      <c r="A235" s="161"/>
      <c r="B235" s="160"/>
      <c r="C235" s="159"/>
      <c r="D235" s="193"/>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81"/>
    </row>
    <row r="236" spans="1:26" ht="14.25" customHeight="1" x14ac:dyDescent="0.2">
      <c r="A236" s="161"/>
      <c r="B236" s="160"/>
      <c r="C236" s="159"/>
      <c r="D236" s="193"/>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81"/>
    </row>
    <row r="237" spans="1:26" ht="14.25" customHeight="1" x14ac:dyDescent="0.2">
      <c r="A237" s="161"/>
      <c r="B237" s="160"/>
      <c r="C237" s="159"/>
      <c r="D237" s="193"/>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81"/>
    </row>
    <row r="238" spans="1:26" ht="14.25" customHeight="1" x14ac:dyDescent="0.2">
      <c r="A238" s="161"/>
      <c r="B238" s="160"/>
      <c r="C238" s="159"/>
      <c r="D238" s="193"/>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81"/>
    </row>
    <row r="239" spans="1:26" ht="14.25" customHeight="1" x14ac:dyDescent="0.2">
      <c r="A239" s="161"/>
      <c r="B239" s="160"/>
      <c r="C239" s="159"/>
      <c r="D239" s="193"/>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81"/>
    </row>
    <row r="240" spans="1:26" ht="14.25" customHeight="1" x14ac:dyDescent="0.2">
      <c r="A240" s="161"/>
      <c r="B240" s="160"/>
      <c r="C240" s="159"/>
      <c r="D240" s="193"/>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81"/>
    </row>
    <row r="241" spans="1:26" ht="14.25" customHeight="1" x14ac:dyDescent="0.2">
      <c r="A241" s="161"/>
      <c r="B241" s="160"/>
      <c r="C241" s="159"/>
      <c r="D241" s="193"/>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81"/>
    </row>
    <row r="242" spans="1:26" ht="14.25" customHeight="1" x14ac:dyDescent="0.2">
      <c r="A242" s="161"/>
      <c r="B242" s="160"/>
      <c r="C242" s="159"/>
      <c r="D242" s="193"/>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81"/>
    </row>
    <row r="243" spans="1:26" ht="14.25" customHeight="1" x14ac:dyDescent="0.2">
      <c r="A243" s="161"/>
      <c r="B243" s="160"/>
      <c r="C243" s="159"/>
      <c r="D243" s="193"/>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81"/>
    </row>
    <row r="244" spans="1:26" ht="14.25" customHeight="1" x14ac:dyDescent="0.2">
      <c r="A244" s="161"/>
      <c r="B244" s="160"/>
      <c r="C244" s="159"/>
      <c r="D244" s="193"/>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81"/>
    </row>
    <row r="245" spans="1:26" ht="14.25" customHeight="1" x14ac:dyDescent="0.2">
      <c r="A245" s="161"/>
      <c r="B245" s="160"/>
      <c r="C245" s="159"/>
      <c r="D245" s="193"/>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81"/>
    </row>
    <row r="246" spans="1:26" ht="14.25" customHeight="1" x14ac:dyDescent="0.2">
      <c r="A246" s="161"/>
      <c r="B246" s="160"/>
      <c r="C246" s="159"/>
      <c r="D246" s="193"/>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81"/>
    </row>
    <row r="247" spans="1:26" ht="14.25" customHeight="1" x14ac:dyDescent="0.2">
      <c r="A247" s="161"/>
      <c r="B247" s="160"/>
      <c r="C247" s="159"/>
      <c r="D247" s="193"/>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81"/>
    </row>
    <row r="248" spans="1:26" ht="14.25" customHeight="1" x14ac:dyDescent="0.2">
      <c r="A248" s="161"/>
      <c r="B248" s="160"/>
      <c r="C248" s="159"/>
      <c r="D248" s="193"/>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81"/>
    </row>
    <row r="249" spans="1:26" ht="14.25" customHeight="1" x14ac:dyDescent="0.2">
      <c r="A249" s="161"/>
      <c r="B249" s="160"/>
      <c r="C249" s="159"/>
      <c r="D249" s="193"/>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81"/>
    </row>
    <row r="250" spans="1:26" ht="14.25" customHeight="1" x14ac:dyDescent="0.2">
      <c r="A250" s="161"/>
      <c r="B250" s="160"/>
      <c r="C250" s="159"/>
      <c r="D250" s="193"/>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81"/>
    </row>
    <row r="251" spans="1:26" ht="14.25" customHeight="1" x14ac:dyDescent="0.2">
      <c r="A251" s="161"/>
      <c r="B251" s="160"/>
      <c r="C251" s="159"/>
      <c r="D251" s="193"/>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81"/>
    </row>
    <row r="252" spans="1:26" ht="14.25" customHeight="1" x14ac:dyDescent="0.2">
      <c r="A252" s="161"/>
      <c r="B252" s="160"/>
      <c r="C252" s="159"/>
      <c r="D252" s="193"/>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81"/>
    </row>
    <row r="253" spans="1:26" ht="14.25" customHeight="1" x14ac:dyDescent="0.2">
      <c r="A253" s="161"/>
      <c r="B253" s="160"/>
      <c r="C253" s="159"/>
      <c r="D253" s="193"/>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81"/>
    </row>
    <row r="254" spans="1:26" ht="14.25" customHeight="1" x14ac:dyDescent="0.2">
      <c r="A254" s="161"/>
      <c r="B254" s="160"/>
      <c r="C254" s="159"/>
      <c r="D254" s="193"/>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81"/>
    </row>
    <row r="255" spans="1:26" ht="14.25" customHeight="1" x14ac:dyDescent="0.2">
      <c r="A255" s="161"/>
      <c r="B255" s="160"/>
      <c r="C255" s="159"/>
      <c r="D255" s="193"/>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81"/>
    </row>
    <row r="256" spans="1:26" ht="14.25" customHeight="1" x14ac:dyDescent="0.2">
      <c r="A256" s="161"/>
      <c r="B256" s="160"/>
      <c r="C256" s="159"/>
      <c r="D256" s="193"/>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81"/>
    </row>
    <row r="257" spans="1:26" ht="14.25" customHeight="1" x14ac:dyDescent="0.2">
      <c r="A257" s="161"/>
      <c r="B257" s="160"/>
      <c r="C257" s="159"/>
      <c r="D257" s="193"/>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81"/>
    </row>
    <row r="258" spans="1:26" ht="14.25" customHeight="1" x14ac:dyDescent="0.2">
      <c r="A258" s="161"/>
      <c r="B258" s="160"/>
      <c r="C258" s="159"/>
      <c r="D258" s="193"/>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81"/>
    </row>
    <row r="259" spans="1:26" ht="14.25" customHeight="1" x14ac:dyDescent="0.2">
      <c r="A259" s="161"/>
      <c r="B259" s="160"/>
      <c r="C259" s="159"/>
      <c r="D259" s="193"/>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81"/>
    </row>
    <row r="260" spans="1:26" ht="14.25" customHeight="1" x14ac:dyDescent="0.2">
      <c r="A260" s="161"/>
      <c r="B260" s="160"/>
      <c r="C260" s="159"/>
      <c r="D260" s="193"/>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81"/>
    </row>
    <row r="261" spans="1:26" ht="14.25" customHeight="1" x14ac:dyDescent="0.2">
      <c r="A261" s="161"/>
      <c r="B261" s="160"/>
      <c r="C261" s="159"/>
      <c r="D261" s="193"/>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81"/>
    </row>
    <row r="262" spans="1:26" ht="14.25" customHeight="1" x14ac:dyDescent="0.2">
      <c r="A262" s="161"/>
      <c r="B262" s="160"/>
      <c r="C262" s="159"/>
      <c r="D262" s="193"/>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81"/>
    </row>
    <row r="263" spans="1:26" ht="14.25" customHeight="1" x14ac:dyDescent="0.2">
      <c r="A263" s="161"/>
      <c r="B263" s="160"/>
      <c r="C263" s="159"/>
      <c r="D263" s="193"/>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81"/>
    </row>
    <row r="264" spans="1:26" ht="14.25" customHeight="1" x14ac:dyDescent="0.2">
      <c r="A264" s="161"/>
      <c r="B264" s="160"/>
      <c r="C264" s="159"/>
      <c r="D264" s="193"/>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81"/>
    </row>
    <row r="265" spans="1:26" ht="14.25" customHeight="1" x14ac:dyDescent="0.2">
      <c r="A265" s="161"/>
      <c r="B265" s="160"/>
      <c r="C265" s="159"/>
      <c r="D265" s="193"/>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81"/>
    </row>
    <row r="266" spans="1:26" ht="14.25" customHeight="1" x14ac:dyDescent="0.2">
      <c r="A266" s="161"/>
      <c r="B266" s="160"/>
      <c r="C266" s="159"/>
      <c r="D266" s="193"/>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81"/>
    </row>
    <row r="267" spans="1:26" ht="14.25" customHeight="1" x14ac:dyDescent="0.2">
      <c r="A267" s="161"/>
      <c r="B267" s="160"/>
      <c r="C267" s="159"/>
      <c r="D267" s="193"/>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81"/>
    </row>
    <row r="268" spans="1:26" ht="14.25" customHeight="1" x14ac:dyDescent="0.2">
      <c r="A268" s="161"/>
      <c r="B268" s="160"/>
      <c r="C268" s="159"/>
      <c r="D268" s="193"/>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81"/>
    </row>
    <row r="269" spans="1:26" ht="14.25" customHeight="1" x14ac:dyDescent="0.2">
      <c r="A269" s="161"/>
      <c r="B269" s="160"/>
      <c r="C269" s="159"/>
      <c r="D269" s="193"/>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81"/>
    </row>
    <row r="270" spans="1:26" ht="14.25" customHeight="1" x14ac:dyDescent="0.2">
      <c r="A270" s="161"/>
      <c r="B270" s="160"/>
      <c r="C270" s="159"/>
      <c r="D270" s="193"/>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81"/>
    </row>
    <row r="271" spans="1:26" ht="14.25" customHeight="1" x14ac:dyDescent="0.2">
      <c r="A271" s="161"/>
      <c r="B271" s="160"/>
      <c r="C271" s="159"/>
      <c r="D271" s="193"/>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81"/>
    </row>
    <row r="272" spans="1:26" ht="14.25" customHeight="1" x14ac:dyDescent="0.2">
      <c r="A272" s="161"/>
      <c r="B272" s="160"/>
      <c r="C272" s="159"/>
      <c r="D272" s="193"/>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81"/>
    </row>
    <row r="273" spans="1:26" ht="14.25" customHeight="1" x14ac:dyDescent="0.2">
      <c r="A273" s="161"/>
      <c r="B273" s="160"/>
      <c r="C273" s="159"/>
      <c r="D273" s="193"/>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81"/>
    </row>
    <row r="274" spans="1:26" ht="14.25" customHeight="1" x14ac:dyDescent="0.2">
      <c r="A274" s="161"/>
      <c r="B274" s="160"/>
      <c r="C274" s="159"/>
      <c r="D274" s="193"/>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81"/>
    </row>
    <row r="275" spans="1:26" ht="14.25" customHeight="1" x14ac:dyDescent="0.2">
      <c r="A275" s="161"/>
      <c r="B275" s="160"/>
      <c r="C275" s="159"/>
      <c r="D275" s="193"/>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81"/>
    </row>
    <row r="276" spans="1:26" ht="14.25" customHeight="1" x14ac:dyDescent="0.2">
      <c r="A276" s="161"/>
      <c r="B276" s="160"/>
      <c r="C276" s="159"/>
      <c r="D276" s="193"/>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81"/>
    </row>
    <row r="277" spans="1:26" ht="14.25" customHeight="1" x14ac:dyDescent="0.2">
      <c r="A277" s="161"/>
      <c r="B277" s="160"/>
      <c r="C277" s="159"/>
      <c r="D277" s="193"/>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81"/>
    </row>
    <row r="278" spans="1:26" ht="14.25" customHeight="1" x14ac:dyDescent="0.2">
      <c r="A278" s="161"/>
      <c r="B278" s="160"/>
      <c r="C278" s="159"/>
      <c r="D278" s="193"/>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81"/>
    </row>
    <row r="279" spans="1:26" ht="14.25" customHeight="1" x14ac:dyDescent="0.2">
      <c r="A279" s="161"/>
      <c r="B279" s="160"/>
      <c r="C279" s="159"/>
      <c r="D279" s="193"/>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81"/>
    </row>
    <row r="280" spans="1:26" ht="14.25" customHeight="1" x14ac:dyDescent="0.2">
      <c r="A280" s="161"/>
      <c r="B280" s="160"/>
      <c r="C280" s="159"/>
      <c r="D280" s="193"/>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81"/>
    </row>
    <row r="281" spans="1:26" ht="14.25" customHeight="1" x14ac:dyDescent="0.2">
      <c r="A281" s="161"/>
      <c r="B281" s="160"/>
      <c r="C281" s="159"/>
      <c r="D281" s="193"/>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81"/>
    </row>
    <row r="282" spans="1:26" ht="14.25" customHeight="1" x14ac:dyDescent="0.2">
      <c r="A282" s="161"/>
      <c r="B282" s="160"/>
      <c r="C282" s="159"/>
      <c r="D282" s="193"/>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81"/>
    </row>
    <row r="283" spans="1:26" ht="14.25" customHeight="1" x14ac:dyDescent="0.2">
      <c r="A283" s="161"/>
      <c r="B283" s="160"/>
      <c r="C283" s="159"/>
      <c r="D283" s="193"/>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81"/>
    </row>
    <row r="284" spans="1:26" ht="14.25" customHeight="1" x14ac:dyDescent="0.2">
      <c r="A284" s="161"/>
      <c r="B284" s="160"/>
      <c r="C284" s="159"/>
      <c r="D284" s="193"/>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81"/>
    </row>
    <row r="285" spans="1:26" ht="14.25" customHeight="1" x14ac:dyDescent="0.2">
      <c r="A285" s="161"/>
      <c r="B285" s="160"/>
      <c r="C285" s="159"/>
      <c r="D285" s="193"/>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81"/>
    </row>
    <row r="286" spans="1:26" ht="14.25" customHeight="1" x14ac:dyDescent="0.2">
      <c r="A286" s="161"/>
      <c r="B286" s="160"/>
      <c r="C286" s="159"/>
      <c r="D286" s="193"/>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81"/>
    </row>
    <row r="287" spans="1:26" ht="15.75" customHeight="1" x14ac:dyDescent="0.2">
      <c r="A287" s="181"/>
      <c r="B287" s="181"/>
      <c r="C287" s="181"/>
      <c r="D287" s="192"/>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5.75" customHeight="1" x14ac:dyDescent="0.2">
      <c r="A288" s="181"/>
      <c r="B288" s="181"/>
      <c r="C288" s="181"/>
      <c r="D288" s="192"/>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5.75" customHeight="1" x14ac:dyDescent="0.2">
      <c r="A289" s="181"/>
      <c r="B289" s="181"/>
      <c r="C289" s="181"/>
      <c r="D289" s="192"/>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5.75" customHeight="1" x14ac:dyDescent="0.2">
      <c r="A290" s="181"/>
      <c r="B290" s="181"/>
      <c r="C290" s="181"/>
      <c r="D290" s="192"/>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5.75" customHeight="1" x14ac:dyDescent="0.2">
      <c r="A291" s="181"/>
      <c r="B291" s="181"/>
      <c r="C291" s="181"/>
      <c r="D291" s="192"/>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5.75" customHeight="1" x14ac:dyDescent="0.2">
      <c r="A292" s="181"/>
      <c r="B292" s="181"/>
      <c r="C292" s="181"/>
      <c r="D292" s="192"/>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5.75" customHeight="1" x14ac:dyDescent="0.2">
      <c r="A293" s="181"/>
      <c r="B293" s="181"/>
      <c r="C293" s="181"/>
      <c r="D293" s="192"/>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5.75" customHeight="1" x14ac:dyDescent="0.2">
      <c r="A294" s="181"/>
      <c r="B294" s="181"/>
      <c r="C294" s="181"/>
      <c r="D294" s="192"/>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5.75" customHeight="1" x14ac:dyDescent="0.2">
      <c r="A295" s="181"/>
      <c r="B295" s="181"/>
      <c r="C295" s="181"/>
      <c r="D295" s="192"/>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5.75" customHeight="1" x14ac:dyDescent="0.2">
      <c r="A296" s="181"/>
      <c r="B296" s="181"/>
      <c r="C296" s="181"/>
      <c r="D296" s="192"/>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5.75" customHeight="1" x14ac:dyDescent="0.2">
      <c r="A297" s="181"/>
      <c r="B297" s="181"/>
      <c r="C297" s="181"/>
      <c r="D297" s="192"/>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5.75" customHeight="1" x14ac:dyDescent="0.2">
      <c r="A298" s="181"/>
      <c r="B298" s="181"/>
      <c r="C298" s="181"/>
      <c r="D298" s="192"/>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5.75" customHeight="1" x14ac:dyDescent="0.2">
      <c r="A299" s="181"/>
      <c r="B299" s="181"/>
      <c r="C299" s="181"/>
      <c r="D299" s="192"/>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5.75" customHeight="1" x14ac:dyDescent="0.2">
      <c r="A300" s="181"/>
      <c r="B300" s="181"/>
      <c r="C300" s="181"/>
      <c r="D300" s="192"/>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5.75" customHeight="1" x14ac:dyDescent="0.2">
      <c r="A301" s="181"/>
      <c r="B301" s="181"/>
      <c r="C301" s="181"/>
      <c r="D301" s="192"/>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5.75" customHeight="1" x14ac:dyDescent="0.2">
      <c r="A302" s="181"/>
      <c r="B302" s="181"/>
      <c r="C302" s="181"/>
      <c r="D302" s="192"/>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5.75" customHeight="1" x14ac:dyDescent="0.2">
      <c r="A303" s="181"/>
      <c r="B303" s="181"/>
      <c r="C303" s="181"/>
      <c r="D303" s="192"/>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5.75" customHeight="1" x14ac:dyDescent="0.2">
      <c r="A304" s="181"/>
      <c r="B304" s="181"/>
      <c r="C304" s="181"/>
      <c r="D304" s="192"/>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5.75" customHeight="1" x14ac:dyDescent="0.2">
      <c r="A305" s="181"/>
      <c r="B305" s="181"/>
      <c r="C305" s="181"/>
      <c r="D305" s="192"/>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5.75" customHeight="1" x14ac:dyDescent="0.2">
      <c r="A306" s="181"/>
      <c r="B306" s="181"/>
      <c r="C306" s="181"/>
      <c r="D306" s="192"/>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5.75" customHeight="1" x14ac:dyDescent="0.2">
      <c r="A307" s="181"/>
      <c r="B307" s="181"/>
      <c r="C307" s="181"/>
      <c r="D307" s="192"/>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5.75" customHeight="1" x14ac:dyDescent="0.2">
      <c r="A308" s="181"/>
      <c r="B308" s="181"/>
      <c r="C308" s="181"/>
      <c r="D308" s="192"/>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5.75" customHeight="1" x14ac:dyDescent="0.2">
      <c r="A309" s="181"/>
      <c r="B309" s="181"/>
      <c r="C309" s="181"/>
      <c r="D309" s="192"/>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5.75" customHeight="1" x14ac:dyDescent="0.2">
      <c r="A310" s="181"/>
      <c r="B310" s="181"/>
      <c r="C310" s="181"/>
      <c r="D310" s="192"/>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5.75" customHeight="1" x14ac:dyDescent="0.2">
      <c r="A311" s="181"/>
      <c r="B311" s="181"/>
      <c r="C311" s="181"/>
      <c r="D311" s="192"/>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5.75" customHeight="1" x14ac:dyDescent="0.2">
      <c r="A312" s="181"/>
      <c r="B312" s="181"/>
      <c r="C312" s="181"/>
      <c r="D312" s="192"/>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5.75" customHeight="1" x14ac:dyDescent="0.2">
      <c r="A313" s="181"/>
      <c r="B313" s="181"/>
      <c r="C313" s="181"/>
      <c r="D313" s="192"/>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5.75" customHeight="1" x14ac:dyDescent="0.2">
      <c r="A314" s="181"/>
      <c r="B314" s="181"/>
      <c r="C314" s="181"/>
      <c r="D314" s="192"/>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5.75" customHeight="1" x14ac:dyDescent="0.2">
      <c r="A315" s="181"/>
      <c r="B315" s="181"/>
      <c r="C315" s="181"/>
      <c r="D315" s="192"/>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5.75" customHeight="1" x14ac:dyDescent="0.2">
      <c r="A316" s="181"/>
      <c r="B316" s="181"/>
      <c r="C316" s="181"/>
      <c r="D316" s="192"/>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5.75" customHeight="1" x14ac:dyDescent="0.2">
      <c r="A317" s="181"/>
      <c r="B317" s="181"/>
      <c r="C317" s="181"/>
      <c r="D317" s="192"/>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5.75" customHeight="1" x14ac:dyDescent="0.2">
      <c r="A318" s="181"/>
      <c r="B318" s="181"/>
      <c r="C318" s="181"/>
      <c r="D318" s="192"/>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5.75" customHeight="1" x14ac:dyDescent="0.2">
      <c r="A319" s="181"/>
      <c r="B319" s="181"/>
      <c r="C319" s="181"/>
      <c r="D319" s="192"/>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5.75" customHeight="1" x14ac:dyDescent="0.2">
      <c r="A320" s="181"/>
      <c r="B320" s="181"/>
      <c r="C320" s="181"/>
      <c r="D320" s="192"/>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5.75" customHeight="1" x14ac:dyDescent="0.2">
      <c r="A321" s="181"/>
      <c r="B321" s="181"/>
      <c r="C321" s="181"/>
      <c r="D321" s="192"/>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5.75" customHeight="1" x14ac:dyDescent="0.2">
      <c r="A322" s="181"/>
      <c r="B322" s="181"/>
      <c r="C322" s="181"/>
      <c r="D322" s="192"/>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5.75" customHeight="1" x14ac:dyDescent="0.2">
      <c r="A323" s="181"/>
      <c r="B323" s="181"/>
      <c r="C323" s="181"/>
      <c r="D323" s="192"/>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5.75" customHeight="1" x14ac:dyDescent="0.2">
      <c r="A324" s="181"/>
      <c r="B324" s="181"/>
      <c r="C324" s="181"/>
      <c r="D324" s="192"/>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5.75" customHeight="1" x14ac:dyDescent="0.2">
      <c r="A325" s="181"/>
      <c r="B325" s="181"/>
      <c r="C325" s="181"/>
      <c r="D325" s="192"/>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5.75" customHeight="1" x14ac:dyDescent="0.2">
      <c r="A326" s="181"/>
      <c r="B326" s="181"/>
      <c r="C326" s="181"/>
      <c r="D326" s="192"/>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5.75" customHeight="1" x14ac:dyDescent="0.2">
      <c r="A327" s="181"/>
      <c r="B327" s="181"/>
      <c r="C327" s="181"/>
      <c r="D327" s="192"/>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5.75" customHeight="1" x14ac:dyDescent="0.2">
      <c r="A328" s="181"/>
      <c r="B328" s="181"/>
      <c r="C328" s="181"/>
      <c r="D328" s="192"/>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5.75" customHeight="1" x14ac:dyDescent="0.2">
      <c r="A329" s="181"/>
      <c r="B329" s="181"/>
      <c r="C329" s="181"/>
      <c r="D329" s="192"/>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5.75" customHeight="1" x14ac:dyDescent="0.2">
      <c r="A330" s="181"/>
      <c r="B330" s="181"/>
      <c r="C330" s="181"/>
      <c r="D330" s="192"/>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5.75" customHeight="1" x14ac:dyDescent="0.2">
      <c r="A331" s="181"/>
      <c r="B331" s="181"/>
      <c r="C331" s="181"/>
      <c r="D331" s="192"/>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5.75" customHeight="1" x14ac:dyDescent="0.2">
      <c r="A332" s="181"/>
      <c r="B332" s="181"/>
      <c r="C332" s="181"/>
      <c r="D332" s="192"/>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5.75" customHeight="1" x14ac:dyDescent="0.2">
      <c r="A333" s="181"/>
      <c r="B333" s="181"/>
      <c r="C333" s="181"/>
      <c r="D333" s="192"/>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5.75" customHeight="1" x14ac:dyDescent="0.2">
      <c r="A334" s="181"/>
      <c r="B334" s="181"/>
      <c r="C334" s="181"/>
      <c r="D334" s="192"/>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5.75" customHeight="1" x14ac:dyDescent="0.2">
      <c r="A335" s="181"/>
      <c r="B335" s="181"/>
      <c r="C335" s="181"/>
      <c r="D335" s="192"/>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5.75" customHeight="1" x14ac:dyDescent="0.2">
      <c r="A336" s="181"/>
      <c r="B336" s="181"/>
      <c r="C336" s="181"/>
      <c r="D336" s="192"/>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5.75" customHeight="1" x14ac:dyDescent="0.2">
      <c r="A337" s="181"/>
      <c r="B337" s="181"/>
      <c r="C337" s="181"/>
      <c r="D337" s="192"/>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5.75" customHeight="1" x14ac:dyDescent="0.2">
      <c r="A338" s="181"/>
      <c r="B338" s="181"/>
      <c r="C338" s="181"/>
      <c r="D338" s="192"/>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5.75" customHeight="1" x14ac:dyDescent="0.2">
      <c r="A339" s="181"/>
      <c r="B339" s="181"/>
      <c r="C339" s="181"/>
      <c r="D339" s="192"/>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5.75" customHeight="1" x14ac:dyDescent="0.2">
      <c r="A340" s="181"/>
      <c r="B340" s="181"/>
      <c r="C340" s="181"/>
      <c r="D340" s="192"/>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5.75" customHeight="1" x14ac:dyDescent="0.2">
      <c r="A341" s="181"/>
      <c r="B341" s="181"/>
      <c r="C341" s="181"/>
      <c r="D341" s="192"/>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5.75" customHeight="1" x14ac:dyDescent="0.2">
      <c r="A342" s="181"/>
      <c r="B342" s="181"/>
      <c r="C342" s="181"/>
      <c r="D342" s="192"/>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5.75" customHeight="1" x14ac:dyDescent="0.2">
      <c r="A343" s="181"/>
      <c r="B343" s="181"/>
      <c r="C343" s="181"/>
      <c r="D343" s="192"/>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5.75" customHeight="1" x14ac:dyDescent="0.2">
      <c r="A344" s="181"/>
      <c r="B344" s="181"/>
      <c r="C344" s="181"/>
      <c r="D344" s="192"/>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5.75" customHeight="1" x14ac:dyDescent="0.2">
      <c r="A345" s="181"/>
      <c r="B345" s="181"/>
      <c r="C345" s="181"/>
      <c r="D345" s="192"/>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5.75" customHeight="1" x14ac:dyDescent="0.2">
      <c r="A346" s="181"/>
      <c r="B346" s="181"/>
      <c r="C346" s="181"/>
      <c r="D346" s="192"/>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5.75" customHeight="1" x14ac:dyDescent="0.2">
      <c r="A347" s="181"/>
      <c r="B347" s="181"/>
      <c r="C347" s="181"/>
      <c r="D347" s="192"/>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5.75" customHeight="1" x14ac:dyDescent="0.2">
      <c r="A348" s="181"/>
      <c r="B348" s="181"/>
      <c r="C348" s="181"/>
      <c r="D348" s="192"/>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5.75" customHeight="1" x14ac:dyDescent="0.2">
      <c r="A349" s="181"/>
      <c r="B349" s="181"/>
      <c r="C349" s="181"/>
      <c r="D349" s="192"/>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5.75" customHeight="1" x14ac:dyDescent="0.2">
      <c r="A350" s="181"/>
      <c r="B350" s="181"/>
      <c r="C350" s="181"/>
      <c r="D350" s="192"/>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5.75" customHeight="1" x14ac:dyDescent="0.2">
      <c r="A351" s="181"/>
      <c r="B351" s="181"/>
      <c r="C351" s="181"/>
      <c r="D351" s="192"/>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5.75" customHeight="1" x14ac:dyDescent="0.2">
      <c r="A352" s="181"/>
      <c r="B352" s="181"/>
      <c r="C352" s="181"/>
      <c r="D352" s="192"/>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5.75" customHeight="1" x14ac:dyDescent="0.2">
      <c r="A353" s="181"/>
      <c r="B353" s="181"/>
      <c r="C353" s="181"/>
      <c r="D353" s="192"/>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5.75" customHeight="1" x14ac:dyDescent="0.2">
      <c r="A354" s="181"/>
      <c r="B354" s="181"/>
      <c r="C354" s="181"/>
      <c r="D354" s="192"/>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5.75" customHeight="1" x14ac:dyDescent="0.2">
      <c r="A355" s="181"/>
      <c r="B355" s="181"/>
      <c r="C355" s="181"/>
      <c r="D355" s="192"/>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5.75" customHeight="1" x14ac:dyDescent="0.2">
      <c r="A356" s="181"/>
      <c r="B356" s="181"/>
      <c r="C356" s="181"/>
      <c r="D356" s="192"/>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5.75" customHeight="1" x14ac:dyDescent="0.2">
      <c r="A357" s="181"/>
      <c r="B357" s="181"/>
      <c r="C357" s="181"/>
      <c r="D357" s="192"/>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5.75" customHeight="1" x14ac:dyDescent="0.2">
      <c r="A358" s="181"/>
      <c r="B358" s="181"/>
      <c r="C358" s="181"/>
      <c r="D358" s="192"/>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5.75" customHeight="1" x14ac:dyDescent="0.2">
      <c r="A359" s="181"/>
      <c r="B359" s="181"/>
      <c r="C359" s="181"/>
      <c r="D359" s="192"/>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5.75" customHeight="1" x14ac:dyDescent="0.2">
      <c r="A360" s="181"/>
      <c r="B360" s="181"/>
      <c r="C360" s="181"/>
      <c r="D360" s="192"/>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5.75" customHeight="1" x14ac:dyDescent="0.2">
      <c r="A361" s="181"/>
      <c r="B361" s="181"/>
      <c r="C361" s="181"/>
      <c r="D361" s="192"/>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5.75" customHeight="1" x14ac:dyDescent="0.2">
      <c r="A362" s="181"/>
      <c r="B362" s="181"/>
      <c r="C362" s="181"/>
      <c r="D362" s="192"/>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5.75" customHeight="1" x14ac:dyDescent="0.2">
      <c r="A363" s="181"/>
      <c r="B363" s="181"/>
      <c r="C363" s="181"/>
      <c r="D363" s="192"/>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5.75" customHeight="1" x14ac:dyDescent="0.2">
      <c r="A364" s="181"/>
      <c r="B364" s="181"/>
      <c r="C364" s="181"/>
      <c r="D364" s="192"/>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5.75" customHeight="1" x14ac:dyDescent="0.2">
      <c r="A365" s="181"/>
      <c r="B365" s="181"/>
      <c r="C365" s="181"/>
      <c r="D365" s="192"/>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5.75" customHeight="1" x14ac:dyDescent="0.2">
      <c r="A366" s="181"/>
      <c r="B366" s="181"/>
      <c r="C366" s="181"/>
      <c r="D366" s="192"/>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5.75" customHeight="1" x14ac:dyDescent="0.2">
      <c r="A367" s="181"/>
      <c r="B367" s="181"/>
      <c r="C367" s="181"/>
      <c r="D367" s="192"/>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5.75" customHeight="1" x14ac:dyDescent="0.2">
      <c r="A368" s="181"/>
      <c r="B368" s="181"/>
      <c r="C368" s="181"/>
      <c r="D368" s="192"/>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5.75" customHeight="1" x14ac:dyDescent="0.2">
      <c r="A369" s="181"/>
      <c r="B369" s="181"/>
      <c r="C369" s="181"/>
      <c r="D369" s="192"/>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5.75" customHeight="1" x14ac:dyDescent="0.2">
      <c r="A370" s="181"/>
      <c r="B370" s="181"/>
      <c r="C370" s="181"/>
      <c r="D370" s="192"/>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5.75" customHeight="1" x14ac:dyDescent="0.2">
      <c r="A371" s="181"/>
      <c r="B371" s="181"/>
      <c r="C371" s="181"/>
      <c r="D371" s="192"/>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5.75" customHeight="1" x14ac:dyDescent="0.2">
      <c r="A372" s="181"/>
      <c r="B372" s="181"/>
      <c r="C372" s="181"/>
      <c r="D372" s="192"/>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5.75" customHeight="1" x14ac:dyDescent="0.2">
      <c r="A373" s="181"/>
      <c r="B373" s="181"/>
      <c r="C373" s="181"/>
      <c r="D373" s="192"/>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5.75" customHeight="1" x14ac:dyDescent="0.2">
      <c r="A374" s="181"/>
      <c r="B374" s="181"/>
      <c r="C374" s="181"/>
      <c r="D374" s="192"/>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5.75" customHeight="1" x14ac:dyDescent="0.2">
      <c r="A375" s="181"/>
      <c r="B375" s="181"/>
      <c r="C375" s="181"/>
      <c r="D375" s="192"/>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5.75" customHeight="1" x14ac:dyDescent="0.2">
      <c r="A376" s="181"/>
      <c r="B376" s="181"/>
      <c r="C376" s="181"/>
      <c r="D376" s="192"/>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5.75" customHeight="1" x14ac:dyDescent="0.2">
      <c r="A377" s="181"/>
      <c r="B377" s="181"/>
      <c r="C377" s="181"/>
      <c r="D377" s="192"/>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5.75" customHeight="1" x14ac:dyDescent="0.2">
      <c r="A378" s="181"/>
      <c r="B378" s="181"/>
      <c r="C378" s="181"/>
      <c r="D378" s="192"/>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5.75" customHeight="1" x14ac:dyDescent="0.2">
      <c r="A379" s="181"/>
      <c r="B379" s="181"/>
      <c r="C379" s="181"/>
      <c r="D379" s="192"/>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5.75" customHeight="1" x14ac:dyDescent="0.2">
      <c r="A380" s="181"/>
      <c r="B380" s="181"/>
      <c r="C380" s="181"/>
      <c r="D380" s="192"/>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5.75" customHeight="1" x14ac:dyDescent="0.2">
      <c r="A381" s="181"/>
      <c r="B381" s="181"/>
      <c r="C381" s="181"/>
      <c r="D381" s="192"/>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5.75" customHeight="1" x14ac:dyDescent="0.2">
      <c r="A382" s="181"/>
      <c r="B382" s="181"/>
      <c r="C382" s="181"/>
      <c r="D382" s="192"/>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5.75" customHeight="1" x14ac:dyDescent="0.2">
      <c r="A383" s="181"/>
      <c r="B383" s="181"/>
      <c r="C383" s="181"/>
      <c r="D383" s="192"/>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5.75" customHeight="1" x14ac:dyDescent="0.2">
      <c r="A384" s="181"/>
      <c r="B384" s="181"/>
      <c r="C384" s="181"/>
      <c r="D384" s="192"/>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5.75" customHeight="1" x14ac:dyDescent="0.2">
      <c r="A385" s="181"/>
      <c r="B385" s="181"/>
      <c r="C385" s="181"/>
      <c r="D385" s="192"/>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5.75" customHeight="1" x14ac:dyDescent="0.2">
      <c r="A386" s="181"/>
      <c r="B386" s="181"/>
      <c r="C386" s="181"/>
      <c r="D386" s="192"/>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5.75" customHeight="1" x14ac:dyDescent="0.2">
      <c r="A387" s="181"/>
      <c r="B387" s="181"/>
      <c r="C387" s="181"/>
      <c r="D387" s="192"/>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5.75" customHeight="1" x14ac:dyDescent="0.2">
      <c r="A388" s="181"/>
      <c r="B388" s="181"/>
      <c r="C388" s="181"/>
      <c r="D388" s="192"/>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5.75" customHeight="1" x14ac:dyDescent="0.2">
      <c r="A389" s="181"/>
      <c r="B389" s="181"/>
      <c r="C389" s="181"/>
      <c r="D389" s="192"/>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5.75" customHeight="1" x14ac:dyDescent="0.2">
      <c r="A390" s="181"/>
      <c r="B390" s="181"/>
      <c r="C390" s="181"/>
      <c r="D390" s="192"/>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5.75" customHeight="1" x14ac:dyDescent="0.2">
      <c r="A391" s="181"/>
      <c r="B391" s="181"/>
      <c r="C391" s="181"/>
      <c r="D391" s="192"/>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5.75" customHeight="1" x14ac:dyDescent="0.2">
      <c r="A392" s="181"/>
      <c r="B392" s="181"/>
      <c r="C392" s="181"/>
      <c r="D392" s="192"/>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5.75" customHeight="1" x14ac:dyDescent="0.2">
      <c r="A393" s="181"/>
      <c r="B393" s="181"/>
      <c r="C393" s="181"/>
      <c r="D393" s="192"/>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5.75" customHeight="1" x14ac:dyDescent="0.2">
      <c r="A394" s="181"/>
      <c r="B394" s="181"/>
      <c r="C394" s="181"/>
      <c r="D394" s="192"/>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5.75" customHeight="1" x14ac:dyDescent="0.2">
      <c r="A395" s="181"/>
      <c r="B395" s="181"/>
      <c r="C395" s="181"/>
      <c r="D395" s="192"/>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5.75" customHeight="1" x14ac:dyDescent="0.2">
      <c r="A396" s="181"/>
      <c r="B396" s="181"/>
      <c r="C396" s="181"/>
      <c r="D396" s="192"/>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5.75" customHeight="1" x14ac:dyDescent="0.2">
      <c r="A397" s="181"/>
      <c r="B397" s="181"/>
      <c r="C397" s="181"/>
      <c r="D397" s="192"/>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5.75" customHeight="1" x14ac:dyDescent="0.2">
      <c r="A398" s="181"/>
      <c r="B398" s="181"/>
      <c r="C398" s="181"/>
      <c r="D398" s="192"/>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5.75" customHeight="1" x14ac:dyDescent="0.2">
      <c r="A399" s="181"/>
      <c r="B399" s="181"/>
      <c r="C399" s="181"/>
      <c r="D399" s="192"/>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5.75" customHeight="1" x14ac:dyDescent="0.2">
      <c r="A400" s="181"/>
      <c r="B400" s="181"/>
      <c r="C400" s="181"/>
      <c r="D400" s="192"/>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5.75" customHeight="1" x14ac:dyDescent="0.2">
      <c r="A401" s="181"/>
      <c r="B401" s="181"/>
      <c r="C401" s="181"/>
      <c r="D401" s="192"/>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5.75" customHeight="1" x14ac:dyDescent="0.2">
      <c r="A402" s="181"/>
      <c r="B402" s="181"/>
      <c r="C402" s="181"/>
      <c r="D402" s="192"/>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5.75" customHeight="1" x14ac:dyDescent="0.2">
      <c r="A403" s="181"/>
      <c r="B403" s="181"/>
      <c r="C403" s="181"/>
      <c r="D403" s="192"/>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5.75" customHeight="1" x14ac:dyDescent="0.2">
      <c r="A404" s="181"/>
      <c r="B404" s="181"/>
      <c r="C404" s="181"/>
      <c r="D404" s="192"/>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5.75" customHeight="1" x14ac:dyDescent="0.2">
      <c r="A405" s="181"/>
      <c r="B405" s="181"/>
      <c r="C405" s="181"/>
      <c r="D405" s="192"/>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5.75" customHeight="1" x14ac:dyDescent="0.2">
      <c r="A406" s="181"/>
      <c r="B406" s="181"/>
      <c r="C406" s="181"/>
      <c r="D406" s="192"/>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5.75" customHeight="1" x14ac:dyDescent="0.2">
      <c r="A407" s="181"/>
      <c r="B407" s="181"/>
      <c r="C407" s="181"/>
      <c r="D407" s="192"/>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5.75" customHeight="1" x14ac:dyDescent="0.2">
      <c r="A408" s="181"/>
      <c r="B408" s="181"/>
      <c r="C408" s="181"/>
      <c r="D408" s="192"/>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5.75" customHeight="1" x14ac:dyDescent="0.2">
      <c r="A409" s="181"/>
      <c r="B409" s="181"/>
      <c r="C409" s="181"/>
      <c r="D409" s="192"/>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5.75" customHeight="1" x14ac:dyDescent="0.2">
      <c r="A410" s="181"/>
      <c r="B410" s="181"/>
      <c r="C410" s="181"/>
      <c r="D410" s="192"/>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5.75" customHeight="1" x14ac:dyDescent="0.2">
      <c r="A411" s="181"/>
      <c r="B411" s="181"/>
      <c r="C411" s="181"/>
      <c r="D411" s="192"/>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5.75" customHeight="1" x14ac:dyDescent="0.2">
      <c r="A412" s="181"/>
      <c r="B412" s="181"/>
      <c r="C412" s="181"/>
      <c r="D412" s="192"/>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5.75" customHeight="1" x14ac:dyDescent="0.2">
      <c r="A413" s="181"/>
      <c r="B413" s="181"/>
      <c r="C413" s="181"/>
      <c r="D413" s="192"/>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5.75" customHeight="1" x14ac:dyDescent="0.2">
      <c r="A414" s="181"/>
      <c r="B414" s="181"/>
      <c r="C414" s="181"/>
      <c r="D414" s="192"/>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5.75" customHeight="1" x14ac:dyDescent="0.2">
      <c r="A415" s="181"/>
      <c r="B415" s="181"/>
      <c r="C415" s="181"/>
      <c r="D415" s="192"/>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5.75" customHeight="1" x14ac:dyDescent="0.2">
      <c r="A416" s="181"/>
      <c r="B416" s="181"/>
      <c r="C416" s="181"/>
      <c r="D416" s="192"/>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5.75" customHeight="1" x14ac:dyDescent="0.2">
      <c r="A417" s="181"/>
      <c r="B417" s="181"/>
      <c r="C417" s="181"/>
      <c r="D417" s="192"/>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5.75" customHeight="1" x14ac:dyDescent="0.2">
      <c r="A418" s="181"/>
      <c r="B418" s="181"/>
      <c r="C418" s="181"/>
      <c r="D418" s="192"/>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5.75" customHeight="1" x14ac:dyDescent="0.2">
      <c r="A419" s="181"/>
      <c r="B419" s="181"/>
      <c r="C419" s="181"/>
      <c r="D419" s="192"/>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5.75" customHeight="1" x14ac:dyDescent="0.2">
      <c r="A420" s="181"/>
      <c r="B420" s="181"/>
      <c r="C420" s="181"/>
      <c r="D420" s="192"/>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5.75" customHeight="1" x14ac:dyDescent="0.2">
      <c r="A421" s="181"/>
      <c r="B421" s="181"/>
      <c r="C421" s="181"/>
      <c r="D421" s="192"/>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5.75" customHeight="1" x14ac:dyDescent="0.2">
      <c r="A422" s="181"/>
      <c r="B422" s="181"/>
      <c r="C422" s="181"/>
      <c r="D422" s="192"/>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5.75" customHeight="1" x14ac:dyDescent="0.2">
      <c r="A423" s="181"/>
      <c r="B423" s="181"/>
      <c r="C423" s="181"/>
      <c r="D423" s="192"/>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5.75" customHeight="1" x14ac:dyDescent="0.2">
      <c r="A424" s="181"/>
      <c r="B424" s="181"/>
      <c r="C424" s="181"/>
      <c r="D424" s="192"/>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5.75" customHeight="1" x14ac:dyDescent="0.2">
      <c r="A425" s="181"/>
      <c r="B425" s="181"/>
      <c r="C425" s="181"/>
      <c r="D425" s="192"/>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5.75" customHeight="1" x14ac:dyDescent="0.2">
      <c r="A426" s="181"/>
      <c r="B426" s="181"/>
      <c r="C426" s="181"/>
      <c r="D426" s="192"/>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5.75" customHeight="1" x14ac:dyDescent="0.2">
      <c r="A427" s="181"/>
      <c r="B427" s="181"/>
      <c r="C427" s="181"/>
      <c r="D427" s="192"/>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5.75" customHeight="1" x14ac:dyDescent="0.2">
      <c r="A428" s="181"/>
      <c r="B428" s="181"/>
      <c r="C428" s="181"/>
      <c r="D428" s="192"/>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5.75" customHeight="1" x14ac:dyDescent="0.2">
      <c r="A429" s="181"/>
      <c r="B429" s="181"/>
      <c r="C429" s="181"/>
      <c r="D429" s="192"/>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5.75" customHeight="1" x14ac:dyDescent="0.2">
      <c r="A430" s="181"/>
      <c r="B430" s="181"/>
      <c r="C430" s="181"/>
      <c r="D430" s="192"/>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5.75" customHeight="1" x14ac:dyDescent="0.2">
      <c r="A431" s="181"/>
      <c r="B431" s="181"/>
      <c r="C431" s="181"/>
      <c r="D431" s="192"/>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5.75" customHeight="1" x14ac:dyDescent="0.2">
      <c r="A432" s="181"/>
      <c r="B432" s="181"/>
      <c r="C432" s="181"/>
      <c r="D432" s="192"/>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5.75" customHeight="1" x14ac:dyDescent="0.2">
      <c r="A433" s="181"/>
      <c r="B433" s="181"/>
      <c r="C433" s="181"/>
      <c r="D433" s="192"/>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5.75" customHeight="1" x14ac:dyDescent="0.2">
      <c r="A434" s="181"/>
      <c r="B434" s="181"/>
      <c r="C434" s="181"/>
      <c r="D434" s="192"/>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5.75" customHeight="1" x14ac:dyDescent="0.2">
      <c r="A435" s="181"/>
      <c r="B435" s="181"/>
      <c r="C435" s="181"/>
      <c r="D435" s="192"/>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5.75" customHeight="1" x14ac:dyDescent="0.2">
      <c r="A436" s="181"/>
      <c r="B436" s="181"/>
      <c r="C436" s="181"/>
      <c r="D436" s="192"/>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5.75" customHeight="1" x14ac:dyDescent="0.2">
      <c r="A437" s="181"/>
      <c r="B437" s="181"/>
      <c r="C437" s="181"/>
      <c r="D437" s="192"/>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5.75" customHeight="1" x14ac:dyDescent="0.2">
      <c r="A438" s="181"/>
      <c r="B438" s="181"/>
      <c r="C438" s="181"/>
      <c r="D438" s="192"/>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5.75" customHeight="1" x14ac:dyDescent="0.2">
      <c r="A439" s="181"/>
      <c r="B439" s="181"/>
      <c r="C439" s="181"/>
      <c r="D439" s="192"/>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5.75" customHeight="1" x14ac:dyDescent="0.2">
      <c r="A440" s="181"/>
      <c r="B440" s="181"/>
      <c r="C440" s="181"/>
      <c r="D440" s="192"/>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5.75" customHeight="1" x14ac:dyDescent="0.2">
      <c r="A441" s="181"/>
      <c r="B441" s="181"/>
      <c r="C441" s="181"/>
      <c r="D441" s="192"/>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5.75" customHeight="1" x14ac:dyDescent="0.2">
      <c r="A442" s="181"/>
      <c r="B442" s="181"/>
      <c r="C442" s="181"/>
      <c r="D442" s="192"/>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5.75" customHeight="1" x14ac:dyDescent="0.2">
      <c r="A443" s="181"/>
      <c r="B443" s="181"/>
      <c r="C443" s="181"/>
      <c r="D443" s="192"/>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5.75" customHeight="1" x14ac:dyDescent="0.2">
      <c r="A444" s="181"/>
      <c r="B444" s="181"/>
      <c r="C444" s="181"/>
      <c r="D444" s="192"/>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5.75" customHeight="1" x14ac:dyDescent="0.2">
      <c r="A445" s="181"/>
      <c r="B445" s="181"/>
      <c r="C445" s="181"/>
      <c r="D445" s="192"/>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5.75" customHeight="1" x14ac:dyDescent="0.2">
      <c r="A446" s="181"/>
      <c r="B446" s="181"/>
      <c r="C446" s="181"/>
      <c r="D446" s="192"/>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5.75" customHeight="1" x14ac:dyDescent="0.2">
      <c r="A447" s="181"/>
      <c r="B447" s="181"/>
      <c r="C447" s="181"/>
      <c r="D447" s="192"/>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5.75" customHeight="1" x14ac:dyDescent="0.2">
      <c r="A448" s="181"/>
      <c r="B448" s="181"/>
      <c r="C448" s="181"/>
      <c r="D448" s="192"/>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5.75" customHeight="1" x14ac:dyDescent="0.2">
      <c r="A449" s="181"/>
      <c r="B449" s="181"/>
      <c r="C449" s="181"/>
      <c r="D449" s="192"/>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5.75" customHeight="1" x14ac:dyDescent="0.2">
      <c r="A450" s="181"/>
      <c r="B450" s="181"/>
      <c r="C450" s="181"/>
      <c r="D450" s="192"/>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5.75" customHeight="1" x14ac:dyDescent="0.2">
      <c r="A451" s="181"/>
      <c r="B451" s="181"/>
      <c r="C451" s="181"/>
      <c r="D451" s="192"/>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5.75" customHeight="1" x14ac:dyDescent="0.2">
      <c r="A452" s="181"/>
      <c r="B452" s="181"/>
      <c r="C452" s="181"/>
      <c r="D452" s="192"/>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5.75" customHeight="1" x14ac:dyDescent="0.2">
      <c r="A453" s="181"/>
      <c r="B453" s="181"/>
      <c r="C453" s="181"/>
      <c r="D453" s="192"/>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5.75" customHeight="1" x14ac:dyDescent="0.2">
      <c r="A454" s="181"/>
      <c r="B454" s="181"/>
      <c r="C454" s="181"/>
      <c r="D454" s="192"/>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5.75" customHeight="1" x14ac:dyDescent="0.2">
      <c r="A455" s="181"/>
      <c r="B455" s="181"/>
      <c r="C455" s="181"/>
      <c r="D455" s="192"/>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5.75" customHeight="1" x14ac:dyDescent="0.2">
      <c r="A456" s="181"/>
      <c r="B456" s="181"/>
      <c r="C456" s="181"/>
      <c r="D456" s="192"/>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5.75" customHeight="1" x14ac:dyDescent="0.2">
      <c r="A457" s="181"/>
      <c r="B457" s="181"/>
      <c r="C457" s="181"/>
      <c r="D457" s="192"/>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5.75" customHeight="1" x14ac:dyDescent="0.2">
      <c r="A458" s="181"/>
      <c r="B458" s="181"/>
      <c r="C458" s="181"/>
      <c r="D458" s="192"/>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5.75" customHeight="1" x14ac:dyDescent="0.2">
      <c r="A459" s="181"/>
      <c r="B459" s="181"/>
      <c r="C459" s="181"/>
      <c r="D459" s="192"/>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5.75" customHeight="1" x14ac:dyDescent="0.2">
      <c r="A460" s="181"/>
      <c r="B460" s="181"/>
      <c r="C460" s="181"/>
      <c r="D460" s="192"/>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5.75" customHeight="1" x14ac:dyDescent="0.2">
      <c r="A461" s="181"/>
      <c r="B461" s="181"/>
      <c r="C461" s="181"/>
      <c r="D461" s="192"/>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5.75" customHeight="1" x14ac:dyDescent="0.2">
      <c r="A462" s="181"/>
      <c r="B462" s="181"/>
      <c r="C462" s="181"/>
      <c r="D462" s="192"/>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5.75" customHeight="1" x14ac:dyDescent="0.2">
      <c r="A463" s="181"/>
      <c r="B463" s="181"/>
      <c r="C463" s="181"/>
      <c r="D463" s="192"/>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5.75" customHeight="1" x14ac:dyDescent="0.2">
      <c r="A464" s="181"/>
      <c r="B464" s="181"/>
      <c r="C464" s="181"/>
      <c r="D464" s="192"/>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5.75" customHeight="1" x14ac:dyDescent="0.2">
      <c r="A465" s="181"/>
      <c r="B465" s="181"/>
      <c r="C465" s="181"/>
      <c r="D465" s="192"/>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5.75" customHeight="1" x14ac:dyDescent="0.2">
      <c r="A466" s="181"/>
      <c r="B466" s="181"/>
      <c r="C466" s="181"/>
      <c r="D466" s="192"/>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5.75" customHeight="1" x14ac:dyDescent="0.2">
      <c r="A467" s="181"/>
      <c r="B467" s="181"/>
      <c r="C467" s="181"/>
      <c r="D467" s="192"/>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5.75" customHeight="1" x14ac:dyDescent="0.2">
      <c r="A468" s="181"/>
      <c r="B468" s="181"/>
      <c r="C468" s="181"/>
      <c r="D468" s="192"/>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5.75" customHeight="1" x14ac:dyDescent="0.2">
      <c r="A469" s="181"/>
      <c r="B469" s="181"/>
      <c r="C469" s="181"/>
      <c r="D469" s="192"/>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5.75" customHeight="1" x14ac:dyDescent="0.2">
      <c r="A470" s="181"/>
      <c r="B470" s="181"/>
      <c r="C470" s="181"/>
      <c r="D470" s="192"/>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5.75" customHeight="1" x14ac:dyDescent="0.2">
      <c r="A471" s="181"/>
      <c r="B471" s="181"/>
      <c r="C471" s="181"/>
      <c r="D471" s="192"/>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5.75" customHeight="1" x14ac:dyDescent="0.2">
      <c r="A472" s="181"/>
      <c r="B472" s="181"/>
      <c r="C472" s="181"/>
      <c r="D472" s="192"/>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5.75" customHeight="1" x14ac:dyDescent="0.2">
      <c r="A473" s="181"/>
      <c r="B473" s="181"/>
      <c r="C473" s="181"/>
      <c r="D473" s="192"/>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5.75" customHeight="1" x14ac:dyDescent="0.2">
      <c r="A474" s="181"/>
      <c r="B474" s="181"/>
      <c r="C474" s="181"/>
      <c r="D474" s="192"/>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5.75" customHeight="1" x14ac:dyDescent="0.2">
      <c r="A475" s="181"/>
      <c r="B475" s="181"/>
      <c r="C475" s="181"/>
      <c r="D475" s="192"/>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5.75" customHeight="1" x14ac:dyDescent="0.2">
      <c r="A476" s="181"/>
      <c r="B476" s="181"/>
      <c r="C476" s="181"/>
      <c r="D476" s="192"/>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5.75" customHeight="1" x14ac:dyDescent="0.2">
      <c r="A477" s="181"/>
      <c r="B477" s="181"/>
      <c r="C477" s="181"/>
      <c r="D477" s="192"/>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5.75" customHeight="1" x14ac:dyDescent="0.2">
      <c r="A478" s="181"/>
      <c r="B478" s="181"/>
      <c r="C478" s="181"/>
      <c r="D478" s="192"/>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5.75" customHeight="1" x14ac:dyDescent="0.2">
      <c r="A479" s="181"/>
      <c r="B479" s="181"/>
      <c r="C479" s="181"/>
      <c r="D479" s="192"/>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5.75" customHeight="1" x14ac:dyDescent="0.2">
      <c r="A480" s="181"/>
      <c r="B480" s="181"/>
      <c r="C480" s="181"/>
      <c r="D480" s="192"/>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5.75" customHeight="1" x14ac:dyDescent="0.2">
      <c r="A481" s="181"/>
      <c r="B481" s="181"/>
      <c r="C481" s="181"/>
      <c r="D481" s="192"/>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5.75" customHeight="1" x14ac:dyDescent="0.2">
      <c r="A482" s="181"/>
      <c r="B482" s="181"/>
      <c r="C482" s="181"/>
      <c r="D482" s="192"/>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5.75" customHeight="1" x14ac:dyDescent="0.2">
      <c r="A483" s="181"/>
      <c r="B483" s="181"/>
      <c r="C483" s="181"/>
      <c r="D483" s="192"/>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5.75" customHeight="1" x14ac:dyDescent="0.2">
      <c r="A484" s="181"/>
      <c r="B484" s="181"/>
      <c r="C484" s="181"/>
      <c r="D484" s="192"/>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5.75" customHeight="1" x14ac:dyDescent="0.2">
      <c r="A485" s="181"/>
      <c r="B485" s="181"/>
      <c r="C485" s="181"/>
      <c r="D485" s="192"/>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5.75" customHeight="1" x14ac:dyDescent="0.2">
      <c r="A486" s="181"/>
      <c r="B486" s="181"/>
      <c r="C486" s="181"/>
      <c r="D486" s="192"/>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5.75" customHeight="1" x14ac:dyDescent="0.2">
      <c r="A487" s="181"/>
      <c r="B487" s="181"/>
      <c r="C487" s="181"/>
      <c r="D487" s="192"/>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5.75" customHeight="1" x14ac:dyDescent="0.2">
      <c r="A488" s="181"/>
      <c r="B488" s="181"/>
      <c r="C488" s="181"/>
      <c r="D488" s="192"/>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5.75" customHeight="1" x14ac:dyDescent="0.2">
      <c r="A489" s="181"/>
      <c r="B489" s="181"/>
      <c r="C489" s="181"/>
      <c r="D489" s="192"/>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5.75" customHeight="1" x14ac:dyDescent="0.2">
      <c r="A490" s="181"/>
      <c r="B490" s="181"/>
      <c r="C490" s="181"/>
      <c r="D490" s="192"/>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5.75" customHeight="1" x14ac:dyDescent="0.2">
      <c r="A491" s="181"/>
      <c r="B491" s="181"/>
      <c r="C491" s="181"/>
      <c r="D491" s="192"/>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5.75" customHeight="1" x14ac:dyDescent="0.2">
      <c r="A492" s="181"/>
      <c r="B492" s="181"/>
      <c r="C492" s="181"/>
      <c r="D492" s="192"/>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5.75" customHeight="1" x14ac:dyDescent="0.2">
      <c r="A493" s="181"/>
      <c r="B493" s="181"/>
      <c r="C493" s="181"/>
      <c r="D493" s="192"/>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5.75" customHeight="1" x14ac:dyDescent="0.2">
      <c r="A494" s="181"/>
      <c r="B494" s="181"/>
      <c r="C494" s="181"/>
      <c r="D494" s="192"/>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5.75" customHeight="1" x14ac:dyDescent="0.2">
      <c r="A495" s="181"/>
      <c r="B495" s="181"/>
      <c r="C495" s="181"/>
      <c r="D495" s="192"/>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5.75" customHeight="1" x14ac:dyDescent="0.2">
      <c r="A496" s="181"/>
      <c r="B496" s="181"/>
      <c r="C496" s="181"/>
      <c r="D496" s="192"/>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5.75" customHeight="1" x14ac:dyDescent="0.2">
      <c r="A497" s="181"/>
      <c r="B497" s="181"/>
      <c r="C497" s="181"/>
      <c r="D497" s="192"/>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5.75" customHeight="1" x14ac:dyDescent="0.2">
      <c r="A498" s="181"/>
      <c r="B498" s="181"/>
      <c r="C498" s="181"/>
      <c r="D498" s="192"/>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5.75" customHeight="1" x14ac:dyDescent="0.2">
      <c r="A499" s="181"/>
      <c r="B499" s="181"/>
      <c r="C499" s="181"/>
      <c r="D499" s="192"/>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5.75" customHeight="1" x14ac:dyDescent="0.2">
      <c r="A500" s="181"/>
      <c r="B500" s="181"/>
      <c r="C500" s="181"/>
      <c r="D500" s="192"/>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5.75" customHeight="1" x14ac:dyDescent="0.2">
      <c r="A501" s="181"/>
      <c r="B501" s="181"/>
      <c r="C501" s="181"/>
      <c r="D501" s="192"/>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5.75" customHeight="1" x14ac:dyDescent="0.2">
      <c r="A502" s="181"/>
      <c r="B502" s="181"/>
      <c r="C502" s="181"/>
      <c r="D502" s="192"/>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5.75" customHeight="1" x14ac:dyDescent="0.2">
      <c r="A503" s="181"/>
      <c r="B503" s="181"/>
      <c r="C503" s="181"/>
      <c r="D503" s="192"/>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5.75" customHeight="1" x14ac:dyDescent="0.2">
      <c r="A504" s="181"/>
      <c r="B504" s="181"/>
      <c r="C504" s="181"/>
      <c r="D504" s="192"/>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5.75" customHeight="1" x14ac:dyDescent="0.2">
      <c r="A505" s="181"/>
      <c r="B505" s="181"/>
      <c r="C505" s="181"/>
      <c r="D505" s="192"/>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5.75" customHeight="1" x14ac:dyDescent="0.2">
      <c r="A506" s="181"/>
      <c r="B506" s="181"/>
      <c r="C506" s="181"/>
      <c r="D506" s="192"/>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5.75" customHeight="1" x14ac:dyDescent="0.2">
      <c r="A507" s="181"/>
      <c r="B507" s="181"/>
      <c r="C507" s="181"/>
      <c r="D507" s="192"/>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5.75" customHeight="1" x14ac:dyDescent="0.2">
      <c r="A508" s="181"/>
      <c r="B508" s="181"/>
      <c r="C508" s="181"/>
      <c r="D508" s="192"/>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5.75" customHeight="1" x14ac:dyDescent="0.2">
      <c r="A509" s="181"/>
      <c r="B509" s="181"/>
      <c r="C509" s="181"/>
      <c r="D509" s="192"/>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5.75" customHeight="1" x14ac:dyDescent="0.2">
      <c r="A510" s="181"/>
      <c r="B510" s="181"/>
      <c r="C510" s="181"/>
      <c r="D510" s="192"/>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5.75" customHeight="1" x14ac:dyDescent="0.2">
      <c r="A511" s="181"/>
      <c r="B511" s="181"/>
      <c r="C511" s="181"/>
      <c r="D511" s="192"/>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5.75" customHeight="1" x14ac:dyDescent="0.2">
      <c r="A512" s="181"/>
      <c r="B512" s="181"/>
      <c r="C512" s="181"/>
      <c r="D512" s="192"/>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5.75" customHeight="1" x14ac:dyDescent="0.2">
      <c r="A513" s="181"/>
      <c r="B513" s="181"/>
      <c r="C513" s="181"/>
      <c r="D513" s="192"/>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5.75" customHeight="1" x14ac:dyDescent="0.2">
      <c r="A514" s="181"/>
      <c r="B514" s="181"/>
      <c r="C514" s="181"/>
      <c r="D514" s="192"/>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5.75" customHeight="1" x14ac:dyDescent="0.2">
      <c r="A515" s="181"/>
      <c r="B515" s="181"/>
      <c r="C515" s="181"/>
      <c r="D515" s="192"/>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5.75" customHeight="1" x14ac:dyDescent="0.2">
      <c r="A516" s="181"/>
      <c r="B516" s="181"/>
      <c r="C516" s="181"/>
      <c r="D516" s="192"/>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5.75" customHeight="1" x14ac:dyDescent="0.2">
      <c r="A517" s="181"/>
      <c r="B517" s="181"/>
      <c r="C517" s="181"/>
      <c r="D517" s="192"/>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5.75" customHeight="1" x14ac:dyDescent="0.2">
      <c r="A518" s="181"/>
      <c r="B518" s="181"/>
      <c r="C518" s="181"/>
      <c r="D518" s="192"/>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5.75" customHeight="1" x14ac:dyDescent="0.2">
      <c r="A519" s="181"/>
      <c r="B519" s="181"/>
      <c r="C519" s="181"/>
      <c r="D519" s="192"/>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5.75" customHeight="1" x14ac:dyDescent="0.2">
      <c r="A520" s="181"/>
      <c r="B520" s="181"/>
      <c r="C520" s="181"/>
      <c r="D520" s="192"/>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5.75" customHeight="1" x14ac:dyDescent="0.2">
      <c r="A521" s="181"/>
      <c r="B521" s="181"/>
      <c r="C521" s="181"/>
      <c r="D521" s="192"/>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5.75" customHeight="1" x14ac:dyDescent="0.2">
      <c r="A522" s="181"/>
      <c r="B522" s="181"/>
      <c r="C522" s="181"/>
      <c r="D522" s="192"/>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5.75" customHeight="1" x14ac:dyDescent="0.2">
      <c r="A523" s="181"/>
      <c r="B523" s="181"/>
      <c r="C523" s="181"/>
      <c r="D523" s="192"/>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5.75" customHeight="1" x14ac:dyDescent="0.2">
      <c r="A524" s="181"/>
      <c r="B524" s="181"/>
      <c r="C524" s="181"/>
      <c r="D524" s="192"/>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5.75" customHeight="1" x14ac:dyDescent="0.2">
      <c r="A525" s="181"/>
      <c r="B525" s="181"/>
      <c r="C525" s="181"/>
      <c r="D525" s="192"/>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5.75" customHeight="1" x14ac:dyDescent="0.2">
      <c r="A526" s="181"/>
      <c r="B526" s="181"/>
      <c r="C526" s="181"/>
      <c r="D526" s="192"/>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5.75" customHeight="1" x14ac:dyDescent="0.2">
      <c r="A527" s="181"/>
      <c r="B527" s="181"/>
      <c r="C527" s="181"/>
      <c r="D527" s="192"/>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5.75" customHeight="1" x14ac:dyDescent="0.2">
      <c r="A528" s="181"/>
      <c r="B528" s="181"/>
      <c r="C528" s="181"/>
      <c r="D528" s="192"/>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5.75" customHeight="1" x14ac:dyDescent="0.2">
      <c r="A529" s="181"/>
      <c r="B529" s="181"/>
      <c r="C529" s="181"/>
      <c r="D529" s="192"/>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5.75" customHeight="1" x14ac:dyDescent="0.2">
      <c r="A530" s="181"/>
      <c r="B530" s="181"/>
      <c r="C530" s="181"/>
      <c r="D530" s="192"/>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5.75" customHeight="1" x14ac:dyDescent="0.2">
      <c r="A531" s="181"/>
      <c r="B531" s="181"/>
      <c r="C531" s="181"/>
      <c r="D531" s="192"/>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5.75" customHeight="1" x14ac:dyDescent="0.2">
      <c r="A532" s="181"/>
      <c r="B532" s="181"/>
      <c r="C532" s="181"/>
      <c r="D532" s="192"/>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5.75" customHeight="1" x14ac:dyDescent="0.2">
      <c r="A533" s="181"/>
      <c r="B533" s="181"/>
      <c r="C533" s="181"/>
      <c r="D533" s="192"/>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5.75" customHeight="1" x14ac:dyDescent="0.2">
      <c r="A534" s="181"/>
      <c r="B534" s="181"/>
      <c r="C534" s="181"/>
      <c r="D534" s="192"/>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5.75" customHeight="1" x14ac:dyDescent="0.2">
      <c r="A535" s="181"/>
      <c r="B535" s="181"/>
      <c r="C535" s="181"/>
      <c r="D535" s="192"/>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5.75" customHeight="1" x14ac:dyDescent="0.2">
      <c r="A536" s="181"/>
      <c r="B536" s="181"/>
      <c r="C536" s="181"/>
      <c r="D536" s="192"/>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5.75" customHeight="1" x14ac:dyDescent="0.2">
      <c r="A537" s="181"/>
      <c r="B537" s="181"/>
      <c r="C537" s="181"/>
      <c r="D537" s="192"/>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5.75" customHeight="1" x14ac:dyDescent="0.2">
      <c r="A538" s="181"/>
      <c r="B538" s="181"/>
      <c r="C538" s="181"/>
      <c r="D538" s="192"/>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5.75" customHeight="1" x14ac:dyDescent="0.2">
      <c r="A539" s="181"/>
      <c r="B539" s="181"/>
      <c r="C539" s="181"/>
      <c r="D539" s="192"/>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5.75" customHeight="1" x14ac:dyDescent="0.2">
      <c r="A540" s="181"/>
      <c r="B540" s="181"/>
      <c r="C540" s="181"/>
      <c r="D540" s="192"/>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5.75" customHeight="1" x14ac:dyDescent="0.2">
      <c r="A541" s="181"/>
      <c r="B541" s="181"/>
      <c r="C541" s="181"/>
      <c r="D541" s="192"/>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5.75" customHeight="1" x14ac:dyDescent="0.2">
      <c r="A542" s="181"/>
      <c r="B542" s="181"/>
      <c r="C542" s="181"/>
      <c r="D542" s="192"/>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5.75" customHeight="1" x14ac:dyDescent="0.2">
      <c r="A543" s="181"/>
      <c r="B543" s="181"/>
      <c r="C543" s="181"/>
      <c r="D543" s="192"/>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5.75" customHeight="1" x14ac:dyDescent="0.2">
      <c r="A544" s="181"/>
      <c r="B544" s="181"/>
      <c r="C544" s="181"/>
      <c r="D544" s="192"/>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5.75" customHeight="1" x14ac:dyDescent="0.2">
      <c r="A545" s="181"/>
      <c r="B545" s="181"/>
      <c r="C545" s="181"/>
      <c r="D545" s="192"/>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5.75" customHeight="1" x14ac:dyDescent="0.2">
      <c r="A546" s="181"/>
      <c r="B546" s="181"/>
      <c r="C546" s="181"/>
      <c r="D546" s="192"/>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5.75" customHeight="1" x14ac:dyDescent="0.2">
      <c r="A547" s="181"/>
      <c r="B547" s="181"/>
      <c r="C547" s="181"/>
      <c r="D547" s="192"/>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5.75" customHeight="1" x14ac:dyDescent="0.2">
      <c r="A548" s="181"/>
      <c r="B548" s="181"/>
      <c r="C548" s="181"/>
      <c r="D548" s="192"/>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5.75" customHeight="1" x14ac:dyDescent="0.2">
      <c r="A549" s="181"/>
      <c r="B549" s="181"/>
      <c r="C549" s="181"/>
      <c r="D549" s="192"/>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5.75" customHeight="1" x14ac:dyDescent="0.2">
      <c r="A550" s="181"/>
      <c r="B550" s="181"/>
      <c r="C550" s="181"/>
      <c r="D550" s="192"/>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5.75" customHeight="1" x14ac:dyDescent="0.2">
      <c r="A551" s="181"/>
      <c r="B551" s="181"/>
      <c r="C551" s="181"/>
      <c r="D551" s="192"/>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5.75" customHeight="1" x14ac:dyDescent="0.2">
      <c r="A552" s="181"/>
      <c r="B552" s="181"/>
      <c r="C552" s="181"/>
      <c r="D552" s="192"/>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5.75" customHeight="1" x14ac:dyDescent="0.2">
      <c r="A553" s="181"/>
      <c r="B553" s="181"/>
      <c r="C553" s="181"/>
      <c r="D553" s="192"/>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5.75" customHeight="1" x14ac:dyDescent="0.2">
      <c r="A554" s="181"/>
      <c r="B554" s="181"/>
      <c r="C554" s="181"/>
      <c r="D554" s="192"/>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5.75" customHeight="1" x14ac:dyDescent="0.2">
      <c r="A555" s="181"/>
      <c r="B555" s="181"/>
      <c r="C555" s="181"/>
      <c r="D555" s="192"/>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5.75" customHeight="1" x14ac:dyDescent="0.2">
      <c r="A556" s="181"/>
      <c r="B556" s="181"/>
      <c r="C556" s="181"/>
      <c r="D556" s="192"/>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5.75" customHeight="1" x14ac:dyDescent="0.2">
      <c r="A557" s="181"/>
      <c r="B557" s="181"/>
      <c r="C557" s="181"/>
      <c r="D557" s="192"/>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5.75" customHeight="1" x14ac:dyDescent="0.2">
      <c r="A558" s="181"/>
      <c r="B558" s="181"/>
      <c r="C558" s="181"/>
      <c r="D558" s="192"/>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5.75" customHeight="1" x14ac:dyDescent="0.2">
      <c r="A559" s="181"/>
      <c r="B559" s="181"/>
      <c r="C559" s="181"/>
      <c r="D559" s="192"/>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5.75" customHeight="1" x14ac:dyDescent="0.2">
      <c r="A560" s="181"/>
      <c r="B560" s="181"/>
      <c r="C560" s="181"/>
      <c r="D560" s="192"/>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5.75" customHeight="1" x14ac:dyDescent="0.2">
      <c r="A561" s="181"/>
      <c r="B561" s="181"/>
      <c r="C561" s="181"/>
      <c r="D561" s="192"/>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5.75" customHeight="1" x14ac:dyDescent="0.2">
      <c r="A562" s="181"/>
      <c r="B562" s="181"/>
      <c r="C562" s="181"/>
      <c r="D562" s="192"/>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5.75" customHeight="1" x14ac:dyDescent="0.2">
      <c r="A563" s="181"/>
      <c r="B563" s="181"/>
      <c r="C563" s="181"/>
      <c r="D563" s="192"/>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5.75" customHeight="1" x14ac:dyDescent="0.2">
      <c r="A564" s="181"/>
      <c r="B564" s="181"/>
      <c r="C564" s="181"/>
      <c r="D564" s="192"/>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5.75" customHeight="1" x14ac:dyDescent="0.2">
      <c r="A565" s="181"/>
      <c r="B565" s="181"/>
      <c r="C565" s="181"/>
      <c r="D565" s="192"/>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5.75" customHeight="1" x14ac:dyDescent="0.2">
      <c r="A566" s="181"/>
      <c r="B566" s="181"/>
      <c r="C566" s="181"/>
      <c r="D566" s="192"/>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5.75" customHeight="1" x14ac:dyDescent="0.2">
      <c r="A567" s="181"/>
      <c r="B567" s="181"/>
      <c r="C567" s="181"/>
      <c r="D567" s="192"/>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5.75" customHeight="1" x14ac:dyDescent="0.2">
      <c r="A568" s="181"/>
      <c r="B568" s="181"/>
      <c r="C568" s="181"/>
      <c r="D568" s="192"/>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5.75" customHeight="1" x14ac:dyDescent="0.2">
      <c r="A569" s="181"/>
      <c r="B569" s="181"/>
      <c r="C569" s="181"/>
      <c r="D569" s="192"/>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5.75" customHeight="1" x14ac:dyDescent="0.2">
      <c r="A570" s="181"/>
      <c r="B570" s="181"/>
      <c r="C570" s="181"/>
      <c r="D570" s="192"/>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5.75" customHeight="1" x14ac:dyDescent="0.2">
      <c r="A571" s="181"/>
      <c r="B571" s="181"/>
      <c r="C571" s="181"/>
      <c r="D571" s="192"/>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5.75" customHeight="1" x14ac:dyDescent="0.2">
      <c r="A572" s="181"/>
      <c r="B572" s="181"/>
      <c r="C572" s="181"/>
      <c r="D572" s="192"/>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5.75" customHeight="1" x14ac:dyDescent="0.2">
      <c r="A573" s="181"/>
      <c r="B573" s="181"/>
      <c r="C573" s="181"/>
      <c r="D573" s="192"/>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5.75" customHeight="1" x14ac:dyDescent="0.2">
      <c r="A574" s="181"/>
      <c r="B574" s="181"/>
      <c r="C574" s="181"/>
      <c r="D574" s="192"/>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5.75" customHeight="1" x14ac:dyDescent="0.2">
      <c r="A575" s="181"/>
      <c r="B575" s="181"/>
      <c r="C575" s="181"/>
      <c r="D575" s="192"/>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5.75" customHeight="1" x14ac:dyDescent="0.2">
      <c r="A576" s="181"/>
      <c r="B576" s="181"/>
      <c r="C576" s="181"/>
      <c r="D576" s="192"/>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5.75" customHeight="1" x14ac:dyDescent="0.2">
      <c r="A577" s="181"/>
      <c r="B577" s="181"/>
      <c r="C577" s="181"/>
      <c r="D577" s="192"/>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5.75" customHeight="1" x14ac:dyDescent="0.2">
      <c r="A578" s="181"/>
      <c r="B578" s="181"/>
      <c r="C578" s="181"/>
      <c r="D578" s="192"/>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5.75" customHeight="1" x14ac:dyDescent="0.2">
      <c r="A579" s="181"/>
      <c r="B579" s="181"/>
      <c r="C579" s="181"/>
      <c r="D579" s="192"/>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5.75" customHeight="1" x14ac:dyDescent="0.2">
      <c r="A580" s="181"/>
      <c r="B580" s="181"/>
      <c r="C580" s="181"/>
      <c r="D580" s="192"/>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5.75" customHeight="1" x14ac:dyDescent="0.2">
      <c r="A581" s="181"/>
      <c r="B581" s="181"/>
      <c r="C581" s="181"/>
      <c r="D581" s="192"/>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5.75" customHeight="1" x14ac:dyDescent="0.2">
      <c r="A582" s="181"/>
      <c r="B582" s="181"/>
      <c r="C582" s="181"/>
      <c r="D582" s="192"/>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5.75" customHeight="1" x14ac:dyDescent="0.2">
      <c r="A583" s="181"/>
      <c r="B583" s="181"/>
      <c r="C583" s="181"/>
      <c r="D583" s="192"/>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5.75" customHeight="1" x14ac:dyDescent="0.2">
      <c r="A584" s="181"/>
      <c r="B584" s="181"/>
      <c r="C584" s="181"/>
      <c r="D584" s="192"/>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5.75" customHeight="1" x14ac:dyDescent="0.2">
      <c r="A585" s="181"/>
      <c r="B585" s="181"/>
      <c r="C585" s="181"/>
      <c r="D585" s="192"/>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5.75" customHeight="1" x14ac:dyDescent="0.2">
      <c r="A586" s="181"/>
      <c r="B586" s="181"/>
      <c r="C586" s="181"/>
      <c r="D586" s="192"/>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5.75" customHeight="1" x14ac:dyDescent="0.2">
      <c r="A587" s="181"/>
      <c r="B587" s="181"/>
      <c r="C587" s="181"/>
      <c r="D587" s="192"/>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5.75" customHeight="1" x14ac:dyDescent="0.2">
      <c r="A588" s="181"/>
      <c r="B588" s="181"/>
      <c r="C588" s="181"/>
      <c r="D588" s="192"/>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5.75" customHeight="1" x14ac:dyDescent="0.2">
      <c r="A589" s="181"/>
      <c r="B589" s="181"/>
      <c r="C589" s="181"/>
      <c r="D589" s="192"/>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5.75" customHeight="1" x14ac:dyDescent="0.2">
      <c r="A590" s="181"/>
      <c r="B590" s="181"/>
      <c r="C590" s="181"/>
      <c r="D590" s="192"/>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5.75" customHeight="1" x14ac:dyDescent="0.2">
      <c r="A591" s="181"/>
      <c r="B591" s="181"/>
      <c r="C591" s="181"/>
      <c r="D591" s="192"/>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5.75" customHeight="1" x14ac:dyDescent="0.2">
      <c r="A592" s="181"/>
      <c r="B592" s="181"/>
      <c r="C592" s="181"/>
      <c r="D592" s="192"/>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5.75" customHeight="1" x14ac:dyDescent="0.2">
      <c r="A593" s="181"/>
      <c r="B593" s="181"/>
      <c r="C593" s="181"/>
      <c r="D593" s="192"/>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5.75" customHeight="1" x14ac:dyDescent="0.2">
      <c r="A594" s="181"/>
      <c r="B594" s="181"/>
      <c r="C594" s="181"/>
      <c r="D594" s="192"/>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5.75" customHeight="1" x14ac:dyDescent="0.2">
      <c r="A595" s="181"/>
      <c r="B595" s="181"/>
      <c r="C595" s="181"/>
      <c r="D595" s="192"/>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5.75" customHeight="1" x14ac:dyDescent="0.2">
      <c r="A596" s="181"/>
      <c r="B596" s="181"/>
      <c r="C596" s="181"/>
      <c r="D596" s="192"/>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5.75" customHeight="1" x14ac:dyDescent="0.2">
      <c r="A597" s="181"/>
      <c r="B597" s="181"/>
      <c r="C597" s="181"/>
      <c r="D597" s="192"/>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5.75" customHeight="1" x14ac:dyDescent="0.2">
      <c r="A598" s="181"/>
      <c r="B598" s="181"/>
      <c r="C598" s="181"/>
      <c r="D598" s="192"/>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5.75" customHeight="1" x14ac:dyDescent="0.2">
      <c r="A599" s="181"/>
      <c r="B599" s="181"/>
      <c r="C599" s="181"/>
      <c r="D599" s="192"/>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5.75" customHeight="1" x14ac:dyDescent="0.2">
      <c r="A600" s="181"/>
      <c r="B600" s="181"/>
      <c r="C600" s="181"/>
      <c r="D600" s="192"/>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5.75" customHeight="1" x14ac:dyDescent="0.2">
      <c r="A601" s="181"/>
      <c r="B601" s="181"/>
      <c r="C601" s="181"/>
      <c r="D601" s="192"/>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5.75" customHeight="1" x14ac:dyDescent="0.2">
      <c r="A602" s="181"/>
      <c r="B602" s="181"/>
      <c r="C602" s="181"/>
      <c r="D602" s="192"/>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5.75" customHeight="1" x14ac:dyDescent="0.2">
      <c r="A603" s="181"/>
      <c r="B603" s="181"/>
      <c r="C603" s="181"/>
      <c r="D603" s="192"/>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5.75" customHeight="1" x14ac:dyDescent="0.2">
      <c r="A604" s="181"/>
      <c r="B604" s="181"/>
      <c r="C604" s="181"/>
      <c r="D604" s="192"/>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5.75" customHeight="1" x14ac:dyDescent="0.2">
      <c r="A605" s="181"/>
      <c r="B605" s="181"/>
      <c r="C605" s="181"/>
      <c r="D605" s="192"/>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5.75" customHeight="1" x14ac:dyDescent="0.2">
      <c r="A606" s="181"/>
      <c r="B606" s="181"/>
      <c r="C606" s="181"/>
      <c r="D606" s="192"/>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5.75" customHeight="1" x14ac:dyDescent="0.2">
      <c r="A607" s="181"/>
      <c r="B607" s="181"/>
      <c r="C607" s="181"/>
      <c r="D607" s="192"/>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5.75" customHeight="1" x14ac:dyDescent="0.2">
      <c r="A608" s="181"/>
      <c r="B608" s="181"/>
      <c r="C608" s="181"/>
      <c r="D608" s="192"/>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5.75" customHeight="1" x14ac:dyDescent="0.2">
      <c r="A609" s="181"/>
      <c r="B609" s="181"/>
      <c r="C609" s="181"/>
      <c r="D609" s="192"/>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5.75" customHeight="1" x14ac:dyDescent="0.2">
      <c r="A610" s="181"/>
      <c r="B610" s="181"/>
      <c r="C610" s="181"/>
      <c r="D610" s="192"/>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5.75" customHeight="1" x14ac:dyDescent="0.2">
      <c r="A611" s="181"/>
      <c r="B611" s="181"/>
      <c r="C611" s="181"/>
      <c r="D611" s="192"/>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5.75" customHeight="1" x14ac:dyDescent="0.2">
      <c r="A612" s="181"/>
      <c r="B612" s="181"/>
      <c r="C612" s="181"/>
      <c r="D612" s="192"/>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5.75" customHeight="1" x14ac:dyDescent="0.2">
      <c r="A613" s="181"/>
      <c r="B613" s="181"/>
      <c r="C613" s="181"/>
      <c r="D613" s="192"/>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5.75" customHeight="1" x14ac:dyDescent="0.2">
      <c r="A614" s="181"/>
      <c r="B614" s="181"/>
      <c r="C614" s="181"/>
      <c r="D614" s="192"/>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5.75" customHeight="1" x14ac:dyDescent="0.2">
      <c r="A615" s="181"/>
      <c r="B615" s="181"/>
      <c r="C615" s="181"/>
      <c r="D615" s="192"/>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5.75" customHeight="1" x14ac:dyDescent="0.2">
      <c r="A616" s="181"/>
      <c r="B616" s="181"/>
      <c r="C616" s="181"/>
      <c r="D616" s="192"/>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5.75" customHeight="1" x14ac:dyDescent="0.2">
      <c r="A617" s="181"/>
      <c r="B617" s="181"/>
      <c r="C617" s="181"/>
      <c r="D617" s="192"/>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5.75" customHeight="1" x14ac:dyDescent="0.2">
      <c r="A618" s="181"/>
      <c r="B618" s="181"/>
      <c r="C618" s="181"/>
      <c r="D618" s="192"/>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5.75" customHeight="1" x14ac:dyDescent="0.2">
      <c r="A619" s="181"/>
      <c r="B619" s="181"/>
      <c r="C619" s="181"/>
      <c r="D619" s="192"/>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5.75" customHeight="1" x14ac:dyDescent="0.2">
      <c r="A620" s="181"/>
      <c r="B620" s="181"/>
      <c r="C620" s="181"/>
      <c r="D620" s="192"/>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5.75" customHeight="1" x14ac:dyDescent="0.2">
      <c r="A621" s="181"/>
      <c r="B621" s="181"/>
      <c r="C621" s="181"/>
      <c r="D621" s="192"/>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5.75" customHeight="1" x14ac:dyDescent="0.2">
      <c r="A622" s="181"/>
      <c r="B622" s="181"/>
      <c r="C622" s="181"/>
      <c r="D622" s="192"/>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5.75" customHeight="1" x14ac:dyDescent="0.2">
      <c r="A623" s="181"/>
      <c r="B623" s="181"/>
      <c r="C623" s="181"/>
      <c r="D623" s="192"/>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5.75" customHeight="1" x14ac:dyDescent="0.2">
      <c r="A624" s="181"/>
      <c r="B624" s="181"/>
      <c r="C624" s="181"/>
      <c r="D624" s="192"/>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5.75" customHeight="1" x14ac:dyDescent="0.2">
      <c r="A625" s="181"/>
      <c r="B625" s="181"/>
      <c r="C625" s="181"/>
      <c r="D625" s="192"/>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5.75" customHeight="1" x14ac:dyDescent="0.2">
      <c r="A626" s="181"/>
      <c r="B626" s="181"/>
      <c r="C626" s="181"/>
      <c r="D626" s="192"/>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5.75" customHeight="1" x14ac:dyDescent="0.2">
      <c r="A627" s="181"/>
      <c r="B627" s="181"/>
      <c r="C627" s="181"/>
      <c r="D627" s="192"/>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5.75" customHeight="1" x14ac:dyDescent="0.2">
      <c r="A628" s="181"/>
      <c r="B628" s="181"/>
      <c r="C628" s="181"/>
      <c r="D628" s="192"/>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5.75" customHeight="1" x14ac:dyDescent="0.2">
      <c r="A629" s="181"/>
      <c r="B629" s="181"/>
      <c r="C629" s="181"/>
      <c r="D629" s="192"/>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5.75" customHeight="1" x14ac:dyDescent="0.2">
      <c r="A630" s="181"/>
      <c r="B630" s="181"/>
      <c r="C630" s="181"/>
      <c r="D630" s="192"/>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5.75" customHeight="1" x14ac:dyDescent="0.2">
      <c r="A631" s="181"/>
      <c r="B631" s="181"/>
      <c r="C631" s="181"/>
      <c r="D631" s="192"/>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5.75" customHeight="1" x14ac:dyDescent="0.2">
      <c r="A632" s="181"/>
      <c r="B632" s="181"/>
      <c r="C632" s="181"/>
      <c r="D632" s="192"/>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5.75" customHeight="1" x14ac:dyDescent="0.2">
      <c r="A633" s="181"/>
      <c r="B633" s="181"/>
      <c r="C633" s="181"/>
      <c r="D633" s="192"/>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5.75" customHeight="1" x14ac:dyDescent="0.2">
      <c r="A634" s="181"/>
      <c r="B634" s="181"/>
      <c r="C634" s="181"/>
      <c r="D634" s="192"/>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5.75" customHeight="1" x14ac:dyDescent="0.2">
      <c r="A635" s="181"/>
      <c r="B635" s="181"/>
      <c r="C635" s="181"/>
      <c r="D635" s="192"/>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5.75" customHeight="1" x14ac:dyDescent="0.2">
      <c r="A636" s="181"/>
      <c r="B636" s="181"/>
      <c r="C636" s="181"/>
      <c r="D636" s="192"/>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5.75" customHeight="1" x14ac:dyDescent="0.2">
      <c r="A637" s="181"/>
      <c r="B637" s="181"/>
      <c r="C637" s="181"/>
      <c r="D637" s="192"/>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5.75" customHeight="1" x14ac:dyDescent="0.2">
      <c r="A638" s="181"/>
      <c r="B638" s="181"/>
      <c r="C638" s="181"/>
      <c r="D638" s="192"/>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5.75" customHeight="1" x14ac:dyDescent="0.2">
      <c r="A639" s="181"/>
      <c r="B639" s="181"/>
      <c r="C639" s="181"/>
      <c r="D639" s="192"/>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5.75" customHeight="1" x14ac:dyDescent="0.2">
      <c r="A640" s="181"/>
      <c r="B640" s="181"/>
      <c r="C640" s="181"/>
      <c r="D640" s="192"/>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5.75" customHeight="1" x14ac:dyDescent="0.2">
      <c r="A641" s="181"/>
      <c r="B641" s="181"/>
      <c r="C641" s="181"/>
      <c r="D641" s="192"/>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5.75" customHeight="1" x14ac:dyDescent="0.2">
      <c r="A642" s="181"/>
      <c r="B642" s="181"/>
      <c r="C642" s="181"/>
      <c r="D642" s="192"/>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5.75" customHeight="1" x14ac:dyDescent="0.2">
      <c r="A643" s="181"/>
      <c r="B643" s="181"/>
      <c r="C643" s="181"/>
      <c r="D643" s="192"/>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5.75" customHeight="1" x14ac:dyDescent="0.2">
      <c r="A644" s="181"/>
      <c r="B644" s="181"/>
      <c r="C644" s="181"/>
      <c r="D644" s="192"/>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5.75" customHeight="1" x14ac:dyDescent="0.2">
      <c r="A645" s="181"/>
      <c r="B645" s="181"/>
      <c r="C645" s="181"/>
      <c r="D645" s="192"/>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5.75" customHeight="1" x14ac:dyDescent="0.2">
      <c r="A646" s="181"/>
      <c r="B646" s="181"/>
      <c r="C646" s="181"/>
      <c r="D646" s="192"/>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5.75" customHeight="1" x14ac:dyDescent="0.2">
      <c r="A647" s="181"/>
      <c r="B647" s="181"/>
      <c r="C647" s="181"/>
      <c r="D647" s="192"/>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5.75" customHeight="1" x14ac:dyDescent="0.2">
      <c r="A648" s="181"/>
      <c r="B648" s="181"/>
      <c r="C648" s="181"/>
      <c r="D648" s="192"/>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5.75" customHeight="1" x14ac:dyDescent="0.2">
      <c r="A649" s="181"/>
      <c r="B649" s="181"/>
      <c r="C649" s="181"/>
      <c r="D649" s="192"/>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5.75" customHeight="1" x14ac:dyDescent="0.2">
      <c r="A650" s="181"/>
      <c r="B650" s="181"/>
      <c r="C650" s="181"/>
      <c r="D650" s="192"/>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5.75" customHeight="1" x14ac:dyDescent="0.2">
      <c r="A651" s="181"/>
      <c r="B651" s="181"/>
      <c r="C651" s="181"/>
      <c r="D651" s="192"/>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5.75" customHeight="1" x14ac:dyDescent="0.2">
      <c r="A652" s="181"/>
      <c r="B652" s="181"/>
      <c r="C652" s="181"/>
      <c r="D652" s="192"/>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5.75" customHeight="1" x14ac:dyDescent="0.2">
      <c r="A653" s="181"/>
      <c r="B653" s="181"/>
      <c r="C653" s="181"/>
      <c r="D653" s="192"/>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5.75" customHeight="1" x14ac:dyDescent="0.2">
      <c r="A654" s="181"/>
      <c r="B654" s="181"/>
      <c r="C654" s="181"/>
      <c r="D654" s="192"/>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5.75" customHeight="1" x14ac:dyDescent="0.2">
      <c r="A655" s="181"/>
      <c r="B655" s="181"/>
      <c r="C655" s="181"/>
      <c r="D655" s="192"/>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5.75" customHeight="1" x14ac:dyDescent="0.2">
      <c r="A656" s="181"/>
      <c r="B656" s="181"/>
      <c r="C656" s="181"/>
      <c r="D656" s="192"/>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5.75" customHeight="1" x14ac:dyDescent="0.2">
      <c r="A657" s="181"/>
      <c r="B657" s="181"/>
      <c r="C657" s="181"/>
      <c r="D657" s="192"/>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5.75" customHeight="1" x14ac:dyDescent="0.2">
      <c r="A658" s="181"/>
      <c r="B658" s="181"/>
      <c r="C658" s="181"/>
      <c r="D658" s="192"/>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5.75" customHeight="1" x14ac:dyDescent="0.2">
      <c r="A659" s="181"/>
      <c r="B659" s="181"/>
      <c r="C659" s="181"/>
      <c r="D659" s="192"/>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5.75" customHeight="1" x14ac:dyDescent="0.2">
      <c r="A660" s="181"/>
      <c r="B660" s="181"/>
      <c r="C660" s="181"/>
      <c r="D660" s="192"/>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5.75" customHeight="1" x14ac:dyDescent="0.2">
      <c r="A661" s="181"/>
      <c r="B661" s="181"/>
      <c r="C661" s="181"/>
      <c r="D661" s="192"/>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5.75" customHeight="1" x14ac:dyDescent="0.2">
      <c r="A662" s="181"/>
      <c r="B662" s="181"/>
      <c r="C662" s="181"/>
      <c r="D662" s="192"/>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5.75" customHeight="1" x14ac:dyDescent="0.2">
      <c r="A663" s="181"/>
      <c r="B663" s="181"/>
      <c r="C663" s="181"/>
      <c r="D663" s="192"/>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5.75" customHeight="1" x14ac:dyDescent="0.2">
      <c r="A664" s="181"/>
      <c r="B664" s="181"/>
      <c r="C664" s="181"/>
      <c r="D664" s="192"/>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5.75" customHeight="1" x14ac:dyDescent="0.2">
      <c r="A665" s="181"/>
      <c r="B665" s="181"/>
      <c r="C665" s="181"/>
      <c r="D665" s="192"/>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5.75" customHeight="1" x14ac:dyDescent="0.2">
      <c r="A666" s="181"/>
      <c r="B666" s="181"/>
      <c r="C666" s="181"/>
      <c r="D666" s="192"/>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5.75" customHeight="1" x14ac:dyDescent="0.2">
      <c r="A667" s="181"/>
      <c r="B667" s="181"/>
      <c r="C667" s="181"/>
      <c r="D667" s="192"/>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5.75" customHeight="1" x14ac:dyDescent="0.2">
      <c r="A668" s="181"/>
      <c r="B668" s="181"/>
      <c r="C668" s="181"/>
      <c r="D668" s="192"/>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5.75" customHeight="1" x14ac:dyDescent="0.2">
      <c r="A669" s="181"/>
      <c r="B669" s="181"/>
      <c r="C669" s="181"/>
      <c r="D669" s="192"/>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5.75" customHeight="1" x14ac:dyDescent="0.2">
      <c r="A670" s="181"/>
      <c r="B670" s="181"/>
      <c r="C670" s="181"/>
      <c r="D670" s="192"/>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5.75" customHeight="1" x14ac:dyDescent="0.2">
      <c r="A671" s="181"/>
      <c r="B671" s="181"/>
      <c r="C671" s="181"/>
      <c r="D671" s="192"/>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5.75" customHeight="1" x14ac:dyDescent="0.2">
      <c r="A672" s="181"/>
      <c r="B672" s="181"/>
      <c r="C672" s="181"/>
      <c r="D672" s="192"/>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5.75" customHeight="1" x14ac:dyDescent="0.2">
      <c r="A673" s="181"/>
      <c r="B673" s="181"/>
      <c r="C673" s="181"/>
      <c r="D673" s="192"/>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5.75" customHeight="1" x14ac:dyDescent="0.2">
      <c r="A674" s="181"/>
      <c r="B674" s="181"/>
      <c r="C674" s="181"/>
      <c r="D674" s="192"/>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5.75" customHeight="1" x14ac:dyDescent="0.2">
      <c r="A675" s="181"/>
      <c r="B675" s="181"/>
      <c r="C675" s="181"/>
      <c r="D675" s="192"/>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5.75" customHeight="1" x14ac:dyDescent="0.2">
      <c r="A676" s="181"/>
      <c r="B676" s="181"/>
      <c r="C676" s="181"/>
      <c r="D676" s="192"/>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5.75" customHeight="1" x14ac:dyDescent="0.2">
      <c r="A677" s="181"/>
      <c r="B677" s="181"/>
      <c r="C677" s="181"/>
      <c r="D677" s="192"/>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5.75" customHeight="1" x14ac:dyDescent="0.2">
      <c r="A678" s="181"/>
      <c r="B678" s="181"/>
      <c r="C678" s="181"/>
      <c r="D678" s="192"/>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5.75" customHeight="1" x14ac:dyDescent="0.2">
      <c r="A679" s="181"/>
      <c r="B679" s="181"/>
      <c r="C679" s="181"/>
      <c r="D679" s="192"/>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5.75" customHeight="1" x14ac:dyDescent="0.2">
      <c r="A680" s="181"/>
      <c r="B680" s="181"/>
      <c r="C680" s="181"/>
      <c r="D680" s="192"/>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5.75" customHeight="1" x14ac:dyDescent="0.2">
      <c r="A681" s="181"/>
      <c r="B681" s="181"/>
      <c r="C681" s="181"/>
      <c r="D681" s="192"/>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5.75" customHeight="1" x14ac:dyDescent="0.2">
      <c r="A682" s="181"/>
      <c r="B682" s="181"/>
      <c r="C682" s="181"/>
      <c r="D682" s="192"/>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5.75" customHeight="1" x14ac:dyDescent="0.2">
      <c r="A683" s="181"/>
      <c r="B683" s="181"/>
      <c r="C683" s="181"/>
      <c r="D683" s="192"/>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5.75" customHeight="1" x14ac:dyDescent="0.2">
      <c r="A684" s="181"/>
      <c r="B684" s="181"/>
      <c r="C684" s="181"/>
      <c r="D684" s="192"/>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5.75" customHeight="1" x14ac:dyDescent="0.2">
      <c r="A685" s="181"/>
      <c r="B685" s="181"/>
      <c r="C685" s="181"/>
      <c r="D685" s="192"/>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5.75" customHeight="1" x14ac:dyDescent="0.2">
      <c r="A686" s="181"/>
      <c r="B686" s="181"/>
      <c r="C686" s="181"/>
      <c r="D686" s="192"/>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5.75" customHeight="1" x14ac:dyDescent="0.2">
      <c r="A687" s="181"/>
      <c r="B687" s="181"/>
      <c r="C687" s="181"/>
      <c r="D687" s="192"/>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5.75" customHeight="1" x14ac:dyDescent="0.2">
      <c r="A688" s="181"/>
      <c r="B688" s="181"/>
      <c r="C688" s="181"/>
      <c r="D688" s="192"/>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5.75" customHeight="1" x14ac:dyDescent="0.2">
      <c r="A689" s="181"/>
      <c r="B689" s="181"/>
      <c r="C689" s="181"/>
      <c r="D689" s="192"/>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5.75" customHeight="1" x14ac:dyDescent="0.2">
      <c r="A690" s="181"/>
      <c r="B690" s="181"/>
      <c r="C690" s="181"/>
      <c r="D690" s="192"/>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5.75" customHeight="1" x14ac:dyDescent="0.2">
      <c r="A691" s="181"/>
      <c r="B691" s="181"/>
      <c r="C691" s="181"/>
      <c r="D691" s="192"/>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5.75" customHeight="1" x14ac:dyDescent="0.2">
      <c r="A692" s="181"/>
      <c r="B692" s="181"/>
      <c r="C692" s="181"/>
      <c r="D692" s="192"/>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5.75" customHeight="1" x14ac:dyDescent="0.2">
      <c r="A693" s="181"/>
      <c r="B693" s="181"/>
      <c r="C693" s="181"/>
      <c r="D693" s="192"/>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5.75" customHeight="1" x14ac:dyDescent="0.2">
      <c r="A694" s="181"/>
      <c r="B694" s="181"/>
      <c r="C694" s="181"/>
      <c r="D694" s="192"/>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5.75" customHeight="1" x14ac:dyDescent="0.2">
      <c r="A695" s="181"/>
      <c r="B695" s="181"/>
      <c r="C695" s="181"/>
      <c r="D695" s="192"/>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5.75" customHeight="1" x14ac:dyDescent="0.2">
      <c r="A696" s="181"/>
      <c r="B696" s="181"/>
      <c r="C696" s="181"/>
      <c r="D696" s="192"/>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5.75" customHeight="1" x14ac:dyDescent="0.2">
      <c r="A697" s="181"/>
      <c r="B697" s="181"/>
      <c r="C697" s="181"/>
      <c r="D697" s="192"/>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5.75" customHeight="1" x14ac:dyDescent="0.2">
      <c r="A698" s="181"/>
      <c r="B698" s="181"/>
      <c r="C698" s="181"/>
      <c r="D698" s="192"/>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5.75" customHeight="1" x14ac:dyDescent="0.2">
      <c r="A699" s="181"/>
      <c r="B699" s="181"/>
      <c r="C699" s="181"/>
      <c r="D699" s="192"/>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5.75" customHeight="1" x14ac:dyDescent="0.2">
      <c r="A700" s="181"/>
      <c r="B700" s="181"/>
      <c r="C700" s="181"/>
      <c r="D700" s="192"/>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5.75" customHeight="1" x14ac:dyDescent="0.2">
      <c r="A701" s="181"/>
      <c r="B701" s="181"/>
      <c r="C701" s="181"/>
      <c r="D701" s="192"/>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5.75" customHeight="1" x14ac:dyDescent="0.2">
      <c r="A702" s="181"/>
      <c r="B702" s="181"/>
      <c r="C702" s="181"/>
      <c r="D702" s="192"/>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5.75" customHeight="1" x14ac:dyDescent="0.2">
      <c r="A703" s="181"/>
      <c r="B703" s="181"/>
      <c r="C703" s="181"/>
      <c r="D703" s="192"/>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5.75" customHeight="1" x14ac:dyDescent="0.2">
      <c r="A704" s="181"/>
      <c r="B704" s="181"/>
      <c r="C704" s="181"/>
      <c r="D704" s="192"/>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5.75" customHeight="1" x14ac:dyDescent="0.2">
      <c r="A705" s="181"/>
      <c r="B705" s="181"/>
      <c r="C705" s="181"/>
      <c r="D705" s="192"/>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5.75" customHeight="1" x14ac:dyDescent="0.2">
      <c r="A706" s="181"/>
      <c r="B706" s="181"/>
      <c r="C706" s="181"/>
      <c r="D706" s="192"/>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5.75" customHeight="1" x14ac:dyDescent="0.2">
      <c r="A707" s="181"/>
      <c r="B707" s="181"/>
      <c r="C707" s="181"/>
      <c r="D707" s="192"/>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5.75" customHeight="1" x14ac:dyDescent="0.2">
      <c r="A708" s="181"/>
      <c r="B708" s="181"/>
      <c r="C708" s="181"/>
      <c r="D708" s="192"/>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5.75" customHeight="1" x14ac:dyDescent="0.2">
      <c r="A709" s="181"/>
      <c r="B709" s="181"/>
      <c r="C709" s="181"/>
      <c r="D709" s="192"/>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5.75" customHeight="1" x14ac:dyDescent="0.2">
      <c r="A710" s="181"/>
      <c r="B710" s="181"/>
      <c r="C710" s="181"/>
      <c r="D710" s="192"/>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5.75" customHeight="1" x14ac:dyDescent="0.2">
      <c r="A711" s="181"/>
      <c r="B711" s="181"/>
      <c r="C711" s="181"/>
      <c r="D711" s="192"/>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5.75" customHeight="1" x14ac:dyDescent="0.2">
      <c r="A712" s="181"/>
      <c r="B712" s="181"/>
      <c r="C712" s="181"/>
      <c r="D712" s="192"/>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5.75" customHeight="1" x14ac:dyDescent="0.2">
      <c r="A713" s="181"/>
      <c r="B713" s="181"/>
      <c r="C713" s="181"/>
      <c r="D713" s="192"/>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5.75" customHeight="1" x14ac:dyDescent="0.2">
      <c r="A714" s="181"/>
      <c r="B714" s="181"/>
      <c r="C714" s="181"/>
      <c r="D714" s="192"/>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5.75" customHeight="1" x14ac:dyDescent="0.2">
      <c r="A715" s="181"/>
      <c r="B715" s="181"/>
      <c r="C715" s="181"/>
      <c r="D715" s="192"/>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5.75" customHeight="1" x14ac:dyDescent="0.2">
      <c r="A716" s="181"/>
      <c r="B716" s="181"/>
      <c r="C716" s="181"/>
      <c r="D716" s="192"/>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5.75" customHeight="1" x14ac:dyDescent="0.2">
      <c r="A717" s="181"/>
      <c r="B717" s="181"/>
      <c r="C717" s="181"/>
      <c r="D717" s="192"/>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5.75" customHeight="1" x14ac:dyDescent="0.2">
      <c r="A718" s="181"/>
      <c r="B718" s="181"/>
      <c r="C718" s="181"/>
      <c r="D718" s="192"/>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5.75" customHeight="1" x14ac:dyDescent="0.2">
      <c r="A719" s="181"/>
      <c r="B719" s="181"/>
      <c r="C719" s="181"/>
      <c r="D719" s="192"/>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5.75" customHeight="1" x14ac:dyDescent="0.2">
      <c r="A720" s="181"/>
      <c r="B720" s="181"/>
      <c r="C720" s="181"/>
      <c r="D720" s="192"/>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5.75" customHeight="1" x14ac:dyDescent="0.2">
      <c r="A721" s="181"/>
      <c r="B721" s="181"/>
      <c r="C721" s="181"/>
      <c r="D721" s="192"/>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5.75" customHeight="1" x14ac:dyDescent="0.2">
      <c r="A722" s="181"/>
      <c r="B722" s="181"/>
      <c r="C722" s="181"/>
      <c r="D722" s="192"/>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5.75" customHeight="1" x14ac:dyDescent="0.2">
      <c r="A723" s="181"/>
      <c r="B723" s="181"/>
      <c r="C723" s="181"/>
      <c r="D723" s="192"/>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5.75" customHeight="1" x14ac:dyDescent="0.2">
      <c r="A724" s="181"/>
      <c r="B724" s="181"/>
      <c r="C724" s="181"/>
      <c r="D724" s="192"/>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5.75" customHeight="1" x14ac:dyDescent="0.2">
      <c r="A725" s="181"/>
      <c r="B725" s="181"/>
      <c r="C725" s="181"/>
      <c r="D725" s="192"/>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5.75" customHeight="1" x14ac:dyDescent="0.2">
      <c r="A726" s="181"/>
      <c r="B726" s="181"/>
      <c r="C726" s="181"/>
      <c r="D726" s="192"/>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5.75" customHeight="1" x14ac:dyDescent="0.2">
      <c r="A727" s="181"/>
      <c r="B727" s="181"/>
      <c r="C727" s="181"/>
      <c r="D727" s="192"/>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5.75" customHeight="1" x14ac:dyDescent="0.2">
      <c r="A728" s="181"/>
      <c r="B728" s="181"/>
      <c r="C728" s="181"/>
      <c r="D728" s="192"/>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5.75" customHeight="1" x14ac:dyDescent="0.2">
      <c r="A729" s="181"/>
      <c r="B729" s="181"/>
      <c r="C729" s="181"/>
      <c r="D729" s="192"/>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5.75" customHeight="1" x14ac:dyDescent="0.2">
      <c r="A730" s="181"/>
      <c r="B730" s="181"/>
      <c r="C730" s="181"/>
      <c r="D730" s="192"/>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5.75" customHeight="1" x14ac:dyDescent="0.2">
      <c r="A731" s="181"/>
      <c r="B731" s="181"/>
      <c r="C731" s="181"/>
      <c r="D731" s="192"/>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5.75" customHeight="1" x14ac:dyDescent="0.2">
      <c r="A732" s="181"/>
      <c r="B732" s="181"/>
      <c r="C732" s="181"/>
      <c r="D732" s="192"/>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5.75" customHeight="1" x14ac:dyDescent="0.2">
      <c r="A733" s="181"/>
      <c r="B733" s="181"/>
      <c r="C733" s="181"/>
      <c r="D733" s="192"/>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5.75" customHeight="1" x14ac:dyDescent="0.2">
      <c r="A734" s="181"/>
      <c r="B734" s="181"/>
      <c r="C734" s="181"/>
      <c r="D734" s="192"/>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5.75" customHeight="1" x14ac:dyDescent="0.2">
      <c r="A735" s="181"/>
      <c r="B735" s="181"/>
      <c r="C735" s="181"/>
      <c r="D735" s="192"/>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5.75" customHeight="1" x14ac:dyDescent="0.2">
      <c r="A736" s="181"/>
      <c r="B736" s="181"/>
      <c r="C736" s="181"/>
      <c r="D736" s="192"/>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5.75" customHeight="1" x14ac:dyDescent="0.2">
      <c r="A737" s="181"/>
      <c r="B737" s="181"/>
      <c r="C737" s="181"/>
      <c r="D737" s="192"/>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5.75" customHeight="1" x14ac:dyDescent="0.2">
      <c r="A738" s="181"/>
      <c r="B738" s="181"/>
      <c r="C738" s="181"/>
      <c r="D738" s="192"/>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5.75" customHeight="1" x14ac:dyDescent="0.2">
      <c r="A739" s="181"/>
      <c r="B739" s="181"/>
      <c r="C739" s="181"/>
      <c r="D739" s="192"/>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5.75" customHeight="1" x14ac:dyDescent="0.2">
      <c r="A740" s="181"/>
      <c r="B740" s="181"/>
      <c r="C740" s="181"/>
      <c r="D740" s="192"/>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5.75" customHeight="1" x14ac:dyDescent="0.2">
      <c r="A741" s="181"/>
      <c r="B741" s="181"/>
      <c r="C741" s="181"/>
      <c r="D741" s="192"/>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5.75" customHeight="1" x14ac:dyDescent="0.2">
      <c r="A742" s="181"/>
      <c r="B742" s="181"/>
      <c r="C742" s="181"/>
      <c r="D742" s="192"/>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5.75" customHeight="1" x14ac:dyDescent="0.2">
      <c r="A743" s="181"/>
      <c r="B743" s="181"/>
      <c r="C743" s="181"/>
      <c r="D743" s="192"/>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5.75" customHeight="1" x14ac:dyDescent="0.2">
      <c r="A744" s="181"/>
      <c r="B744" s="181"/>
      <c r="C744" s="181"/>
      <c r="D744" s="192"/>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5.75" customHeight="1" x14ac:dyDescent="0.2">
      <c r="A745" s="181"/>
      <c r="B745" s="181"/>
      <c r="C745" s="181"/>
      <c r="D745" s="192"/>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5.75" customHeight="1" x14ac:dyDescent="0.2">
      <c r="A746" s="181"/>
      <c r="B746" s="181"/>
      <c r="C746" s="181"/>
      <c r="D746" s="192"/>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5.75" customHeight="1" x14ac:dyDescent="0.2">
      <c r="A747" s="181"/>
      <c r="B747" s="181"/>
      <c r="C747" s="181"/>
      <c r="D747" s="192"/>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5.75" customHeight="1" x14ac:dyDescent="0.2">
      <c r="A748" s="181"/>
      <c r="B748" s="181"/>
      <c r="C748" s="181"/>
      <c r="D748" s="192"/>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5.75" customHeight="1" x14ac:dyDescent="0.2">
      <c r="A749" s="181"/>
      <c r="B749" s="181"/>
      <c r="C749" s="181"/>
      <c r="D749" s="192"/>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5.75" customHeight="1" x14ac:dyDescent="0.2">
      <c r="A750" s="181"/>
      <c r="B750" s="181"/>
      <c r="C750" s="181"/>
      <c r="D750" s="192"/>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5.75" customHeight="1" x14ac:dyDescent="0.2">
      <c r="A751" s="181"/>
      <c r="B751" s="181"/>
      <c r="C751" s="181"/>
      <c r="D751" s="192"/>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5.75" customHeight="1" x14ac:dyDescent="0.2">
      <c r="A752" s="181"/>
      <c r="B752" s="181"/>
      <c r="C752" s="181"/>
      <c r="D752" s="192"/>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5.75" customHeight="1" x14ac:dyDescent="0.2">
      <c r="A753" s="181"/>
      <c r="B753" s="181"/>
      <c r="C753" s="181"/>
      <c r="D753" s="192"/>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5.75" customHeight="1" x14ac:dyDescent="0.2">
      <c r="A754" s="181"/>
      <c r="B754" s="181"/>
      <c r="C754" s="181"/>
      <c r="D754" s="192"/>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5.75" customHeight="1" x14ac:dyDescent="0.2">
      <c r="A755" s="181"/>
      <c r="B755" s="181"/>
      <c r="C755" s="181"/>
      <c r="D755" s="192"/>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5.75" customHeight="1" x14ac:dyDescent="0.2">
      <c r="A756" s="181"/>
      <c r="B756" s="181"/>
      <c r="C756" s="181"/>
      <c r="D756" s="192"/>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5.75" customHeight="1" x14ac:dyDescent="0.2">
      <c r="A757" s="181"/>
      <c r="B757" s="181"/>
      <c r="C757" s="181"/>
      <c r="D757" s="192"/>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5.75" customHeight="1" x14ac:dyDescent="0.2">
      <c r="A758" s="181"/>
      <c r="B758" s="181"/>
      <c r="C758" s="181"/>
      <c r="D758" s="192"/>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5.75" customHeight="1" x14ac:dyDescent="0.2">
      <c r="A759" s="181"/>
      <c r="B759" s="181"/>
      <c r="C759" s="181"/>
      <c r="D759" s="192"/>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5.75" customHeight="1" x14ac:dyDescent="0.2">
      <c r="A760" s="181"/>
      <c r="B760" s="181"/>
      <c r="C760" s="181"/>
      <c r="D760" s="192"/>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5.75" customHeight="1" x14ac:dyDescent="0.2">
      <c r="A761" s="181"/>
      <c r="B761" s="181"/>
      <c r="C761" s="181"/>
      <c r="D761" s="192"/>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5.75" customHeight="1" x14ac:dyDescent="0.2">
      <c r="A762" s="181"/>
      <c r="B762" s="181"/>
      <c r="C762" s="181"/>
      <c r="D762" s="192"/>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5.75" customHeight="1" x14ac:dyDescent="0.2">
      <c r="A763" s="181"/>
      <c r="B763" s="181"/>
      <c r="C763" s="181"/>
      <c r="D763" s="192"/>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5.75" customHeight="1" x14ac:dyDescent="0.2">
      <c r="A764" s="181"/>
      <c r="B764" s="181"/>
      <c r="C764" s="181"/>
      <c r="D764" s="192"/>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5.75" customHeight="1" x14ac:dyDescent="0.2">
      <c r="A765" s="181"/>
      <c r="B765" s="181"/>
      <c r="C765" s="181"/>
      <c r="D765" s="192"/>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5.75" customHeight="1" x14ac:dyDescent="0.2">
      <c r="A766" s="181"/>
      <c r="B766" s="181"/>
      <c r="C766" s="181"/>
      <c r="D766" s="192"/>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5.75" customHeight="1" x14ac:dyDescent="0.2">
      <c r="A767" s="181"/>
      <c r="B767" s="181"/>
      <c r="C767" s="181"/>
      <c r="D767" s="192"/>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5.75" customHeight="1" x14ac:dyDescent="0.2">
      <c r="A768" s="181"/>
      <c r="B768" s="181"/>
      <c r="C768" s="181"/>
      <c r="D768" s="192"/>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5.75" customHeight="1" x14ac:dyDescent="0.2">
      <c r="A769" s="181"/>
      <c r="B769" s="181"/>
      <c r="C769" s="181"/>
      <c r="D769" s="192"/>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5.75" customHeight="1" x14ac:dyDescent="0.2">
      <c r="A770" s="181"/>
      <c r="B770" s="181"/>
      <c r="C770" s="181"/>
      <c r="D770" s="192"/>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5.75" customHeight="1" x14ac:dyDescent="0.2">
      <c r="A771" s="181"/>
      <c r="B771" s="181"/>
      <c r="C771" s="181"/>
      <c r="D771" s="192"/>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5.75" customHeight="1" x14ac:dyDescent="0.2">
      <c r="A772" s="181"/>
      <c r="B772" s="181"/>
      <c r="C772" s="181"/>
      <c r="D772" s="192"/>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5.75" customHeight="1" x14ac:dyDescent="0.2">
      <c r="A773" s="181"/>
      <c r="B773" s="181"/>
      <c r="C773" s="181"/>
      <c r="D773" s="192"/>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5.75" customHeight="1" x14ac:dyDescent="0.2">
      <c r="A774" s="181"/>
      <c r="B774" s="181"/>
      <c r="C774" s="181"/>
      <c r="D774" s="192"/>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5.75" customHeight="1" x14ac:dyDescent="0.2">
      <c r="A775" s="181"/>
      <c r="B775" s="181"/>
      <c r="C775" s="181"/>
      <c r="D775" s="192"/>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5.75" customHeight="1" x14ac:dyDescent="0.2">
      <c r="A776" s="181"/>
      <c r="B776" s="181"/>
      <c r="C776" s="181"/>
      <c r="D776" s="192"/>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5.75" customHeight="1" x14ac:dyDescent="0.2">
      <c r="A777" s="181"/>
      <c r="B777" s="181"/>
      <c r="C777" s="181"/>
      <c r="D777" s="192"/>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5.75" customHeight="1" x14ac:dyDescent="0.2">
      <c r="A778" s="181"/>
      <c r="B778" s="181"/>
      <c r="C778" s="181"/>
      <c r="D778" s="192"/>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5.75" customHeight="1" x14ac:dyDescent="0.2">
      <c r="A779" s="181"/>
      <c r="B779" s="181"/>
      <c r="C779" s="181"/>
      <c r="D779" s="192"/>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5.75" customHeight="1" x14ac:dyDescent="0.2">
      <c r="A780" s="181"/>
      <c r="B780" s="181"/>
      <c r="C780" s="181"/>
      <c r="D780" s="192"/>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5.75" customHeight="1" x14ac:dyDescent="0.2">
      <c r="A781" s="181"/>
      <c r="B781" s="181"/>
      <c r="C781" s="181"/>
      <c r="D781" s="192"/>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5.75" customHeight="1" x14ac:dyDescent="0.2">
      <c r="A782" s="181"/>
      <c r="B782" s="181"/>
      <c r="C782" s="181"/>
      <c r="D782" s="192"/>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5.75" customHeight="1" x14ac:dyDescent="0.2">
      <c r="A783" s="181"/>
      <c r="B783" s="181"/>
      <c r="C783" s="181"/>
      <c r="D783" s="192"/>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5.75" customHeight="1" x14ac:dyDescent="0.2">
      <c r="A784" s="181"/>
      <c r="B784" s="181"/>
      <c r="C784" s="181"/>
      <c r="D784" s="192"/>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5.75" customHeight="1" x14ac:dyDescent="0.2">
      <c r="A785" s="181"/>
      <c r="B785" s="181"/>
      <c r="C785" s="181"/>
      <c r="D785" s="192"/>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5.75" customHeight="1" x14ac:dyDescent="0.2">
      <c r="A786" s="181"/>
      <c r="B786" s="181"/>
      <c r="C786" s="181"/>
      <c r="D786" s="192"/>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5.75" customHeight="1" x14ac:dyDescent="0.2">
      <c r="A787" s="181"/>
      <c r="B787" s="181"/>
      <c r="C787" s="181"/>
      <c r="D787" s="192"/>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5.75" customHeight="1" x14ac:dyDescent="0.2">
      <c r="A788" s="181"/>
      <c r="B788" s="181"/>
      <c r="C788" s="181"/>
      <c r="D788" s="192"/>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5.75" customHeight="1" x14ac:dyDescent="0.2">
      <c r="A789" s="181"/>
      <c r="B789" s="181"/>
      <c r="C789" s="181"/>
      <c r="D789" s="192"/>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5.75" customHeight="1" x14ac:dyDescent="0.2">
      <c r="A790" s="181"/>
      <c r="B790" s="181"/>
      <c r="C790" s="181"/>
      <c r="D790" s="192"/>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5.75" customHeight="1" x14ac:dyDescent="0.2">
      <c r="A791" s="181"/>
      <c r="B791" s="181"/>
      <c r="C791" s="181"/>
      <c r="D791" s="192"/>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5.75" customHeight="1" x14ac:dyDescent="0.2">
      <c r="A792" s="181"/>
      <c r="B792" s="181"/>
      <c r="C792" s="181"/>
      <c r="D792" s="192"/>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5.75" customHeight="1" x14ac:dyDescent="0.2">
      <c r="A793" s="181"/>
      <c r="B793" s="181"/>
      <c r="C793" s="181"/>
      <c r="D793" s="192"/>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5.75" customHeight="1" x14ac:dyDescent="0.2">
      <c r="A794" s="181"/>
      <c r="B794" s="181"/>
      <c r="C794" s="181"/>
      <c r="D794" s="192"/>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5.75" customHeight="1" x14ac:dyDescent="0.2">
      <c r="A795" s="181"/>
      <c r="B795" s="181"/>
      <c r="C795" s="181"/>
      <c r="D795" s="192"/>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5.75" customHeight="1" x14ac:dyDescent="0.2">
      <c r="A796" s="181"/>
      <c r="B796" s="181"/>
      <c r="C796" s="181"/>
      <c r="D796" s="192"/>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5.75" customHeight="1" x14ac:dyDescent="0.2">
      <c r="A797" s="181"/>
      <c r="B797" s="181"/>
      <c r="C797" s="181"/>
      <c r="D797" s="192"/>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5.75" customHeight="1" x14ac:dyDescent="0.2">
      <c r="A798" s="181"/>
      <c r="B798" s="181"/>
      <c r="C798" s="181"/>
      <c r="D798" s="192"/>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5.75" customHeight="1" x14ac:dyDescent="0.2">
      <c r="A799" s="181"/>
      <c r="B799" s="181"/>
      <c r="C799" s="181"/>
      <c r="D799" s="192"/>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5.75" customHeight="1" x14ac:dyDescent="0.2">
      <c r="A800" s="181"/>
      <c r="B800" s="181"/>
      <c r="C800" s="181"/>
      <c r="D800" s="192"/>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5.75" customHeight="1" x14ac:dyDescent="0.2">
      <c r="A801" s="181"/>
      <c r="B801" s="181"/>
      <c r="C801" s="181"/>
      <c r="D801" s="192"/>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5.75" customHeight="1" x14ac:dyDescent="0.2">
      <c r="A802" s="181"/>
      <c r="B802" s="181"/>
      <c r="C802" s="181"/>
      <c r="D802" s="192"/>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5.75" customHeight="1" x14ac:dyDescent="0.2">
      <c r="A803" s="181"/>
      <c r="B803" s="181"/>
      <c r="C803" s="181"/>
      <c r="D803" s="192"/>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5.75" customHeight="1" x14ac:dyDescent="0.2">
      <c r="A804" s="181"/>
      <c r="B804" s="181"/>
      <c r="C804" s="181"/>
      <c r="D804" s="192"/>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5.75" customHeight="1" x14ac:dyDescent="0.2">
      <c r="A805" s="181"/>
      <c r="B805" s="181"/>
      <c r="C805" s="181"/>
      <c r="D805" s="192"/>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5.75" customHeight="1" x14ac:dyDescent="0.2">
      <c r="A806" s="181"/>
      <c r="B806" s="181"/>
      <c r="C806" s="181"/>
      <c r="D806" s="192"/>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5.75" customHeight="1" x14ac:dyDescent="0.2">
      <c r="A807" s="181"/>
      <c r="B807" s="181"/>
      <c r="C807" s="181"/>
      <c r="D807" s="192"/>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5.75" customHeight="1" x14ac:dyDescent="0.2">
      <c r="A808" s="181"/>
      <c r="B808" s="181"/>
      <c r="C808" s="181"/>
      <c r="D808" s="192"/>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5.75" customHeight="1" x14ac:dyDescent="0.2">
      <c r="A809" s="181"/>
      <c r="B809" s="181"/>
      <c r="C809" s="181"/>
      <c r="D809" s="192"/>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5.75" customHeight="1" x14ac:dyDescent="0.2">
      <c r="A810" s="181"/>
      <c r="B810" s="181"/>
      <c r="C810" s="181"/>
      <c r="D810" s="192"/>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5.75" customHeight="1" x14ac:dyDescent="0.2">
      <c r="A811" s="181"/>
      <c r="B811" s="181"/>
      <c r="C811" s="181"/>
      <c r="D811" s="192"/>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5.75" customHeight="1" x14ac:dyDescent="0.2">
      <c r="A812" s="181"/>
      <c r="B812" s="181"/>
      <c r="C812" s="181"/>
      <c r="D812" s="192"/>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5.75" customHeight="1" x14ac:dyDescent="0.2">
      <c r="A813" s="181"/>
      <c r="B813" s="181"/>
      <c r="C813" s="181"/>
      <c r="D813" s="192"/>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5.75" customHeight="1" x14ac:dyDescent="0.2">
      <c r="A814" s="181"/>
      <c r="B814" s="181"/>
      <c r="C814" s="181"/>
      <c r="D814" s="192"/>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5.75" customHeight="1" x14ac:dyDescent="0.2">
      <c r="A815" s="181"/>
      <c r="B815" s="181"/>
      <c r="C815" s="181"/>
      <c r="D815" s="192"/>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5.75" customHeight="1" x14ac:dyDescent="0.2">
      <c r="A816" s="181"/>
      <c r="B816" s="181"/>
      <c r="C816" s="181"/>
      <c r="D816" s="192"/>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5.75" customHeight="1" x14ac:dyDescent="0.2">
      <c r="A817" s="181"/>
      <c r="B817" s="181"/>
      <c r="C817" s="181"/>
      <c r="D817" s="192"/>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5.75" customHeight="1" x14ac:dyDescent="0.2">
      <c r="A818" s="181"/>
      <c r="B818" s="181"/>
      <c r="C818" s="181"/>
      <c r="D818" s="192"/>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5.75" customHeight="1" x14ac:dyDescent="0.2">
      <c r="A819" s="181"/>
      <c r="B819" s="181"/>
      <c r="C819" s="181"/>
      <c r="D819" s="192"/>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5.75" customHeight="1" x14ac:dyDescent="0.2">
      <c r="A820" s="181"/>
      <c r="B820" s="181"/>
      <c r="C820" s="181"/>
      <c r="D820" s="192"/>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5.75" customHeight="1" x14ac:dyDescent="0.2">
      <c r="A821" s="181"/>
      <c r="B821" s="181"/>
      <c r="C821" s="181"/>
      <c r="D821" s="192"/>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5.75" customHeight="1" x14ac:dyDescent="0.2">
      <c r="A822" s="181"/>
      <c r="B822" s="181"/>
      <c r="C822" s="181"/>
      <c r="D822" s="192"/>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5.75" customHeight="1" x14ac:dyDescent="0.2">
      <c r="A823" s="181"/>
      <c r="B823" s="181"/>
      <c r="C823" s="181"/>
      <c r="D823" s="192"/>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5.75" customHeight="1" x14ac:dyDescent="0.2">
      <c r="A824" s="181"/>
      <c r="B824" s="181"/>
      <c r="C824" s="181"/>
      <c r="D824" s="192"/>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5.75" customHeight="1" x14ac:dyDescent="0.2">
      <c r="A825" s="181"/>
      <c r="B825" s="181"/>
      <c r="C825" s="181"/>
      <c r="D825" s="192"/>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5.75" customHeight="1" x14ac:dyDescent="0.2">
      <c r="A826" s="181"/>
      <c r="B826" s="181"/>
      <c r="C826" s="181"/>
      <c r="D826" s="192"/>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5.75" customHeight="1" x14ac:dyDescent="0.2">
      <c r="A827" s="181"/>
      <c r="B827" s="181"/>
      <c r="C827" s="181"/>
      <c r="D827" s="192"/>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5.75" customHeight="1" x14ac:dyDescent="0.2">
      <c r="A828" s="181"/>
      <c r="B828" s="181"/>
      <c r="C828" s="181"/>
      <c r="D828" s="192"/>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5.75" customHeight="1" x14ac:dyDescent="0.2">
      <c r="A829" s="181"/>
      <c r="B829" s="181"/>
      <c r="C829" s="181"/>
      <c r="D829" s="192"/>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5.75" customHeight="1" x14ac:dyDescent="0.2">
      <c r="A830" s="181"/>
      <c r="B830" s="181"/>
      <c r="C830" s="181"/>
      <c r="D830" s="192"/>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5.75" customHeight="1" x14ac:dyDescent="0.2">
      <c r="A831" s="181"/>
      <c r="B831" s="181"/>
      <c r="C831" s="181"/>
      <c r="D831" s="192"/>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5.75" customHeight="1" x14ac:dyDescent="0.2">
      <c r="A832" s="181"/>
      <c r="B832" s="181"/>
      <c r="C832" s="181"/>
      <c r="D832" s="192"/>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5.75" customHeight="1" x14ac:dyDescent="0.2">
      <c r="A833" s="181"/>
      <c r="B833" s="181"/>
      <c r="C833" s="181"/>
      <c r="D833" s="192"/>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5.75" customHeight="1" x14ac:dyDescent="0.2">
      <c r="A834" s="181"/>
      <c r="B834" s="181"/>
      <c r="C834" s="181"/>
      <c r="D834" s="192"/>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5.75" customHeight="1" x14ac:dyDescent="0.2">
      <c r="A835" s="181"/>
      <c r="B835" s="181"/>
      <c r="C835" s="181"/>
      <c r="D835" s="192"/>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5.75" customHeight="1" x14ac:dyDescent="0.2">
      <c r="A836" s="181"/>
      <c r="B836" s="181"/>
      <c r="C836" s="181"/>
      <c r="D836" s="192"/>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5.75" customHeight="1" x14ac:dyDescent="0.2">
      <c r="A837" s="181"/>
      <c r="B837" s="181"/>
      <c r="C837" s="181"/>
      <c r="D837" s="192"/>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5.75" customHeight="1" x14ac:dyDescent="0.2">
      <c r="A838" s="181"/>
      <c r="B838" s="181"/>
      <c r="C838" s="181"/>
      <c r="D838" s="192"/>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5.75" customHeight="1" x14ac:dyDescent="0.2">
      <c r="A839" s="181"/>
      <c r="B839" s="181"/>
      <c r="C839" s="181"/>
      <c r="D839" s="192"/>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5.75" customHeight="1" x14ac:dyDescent="0.2">
      <c r="A840" s="181"/>
      <c r="B840" s="181"/>
      <c r="C840" s="181"/>
      <c r="D840" s="192"/>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5.75" customHeight="1" x14ac:dyDescent="0.2">
      <c r="A841" s="181"/>
      <c r="B841" s="181"/>
      <c r="C841" s="181"/>
      <c r="D841" s="192"/>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5.75" customHeight="1" x14ac:dyDescent="0.2">
      <c r="A842" s="181"/>
      <c r="B842" s="181"/>
      <c r="C842" s="181"/>
      <c r="D842" s="192"/>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5.75" customHeight="1" x14ac:dyDescent="0.2">
      <c r="A843" s="181"/>
      <c r="B843" s="181"/>
      <c r="C843" s="181"/>
      <c r="D843" s="192"/>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5.75" customHeight="1" x14ac:dyDescent="0.2">
      <c r="A844" s="181"/>
      <c r="B844" s="181"/>
      <c r="C844" s="181"/>
      <c r="D844" s="192"/>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5.75" customHeight="1" x14ac:dyDescent="0.2">
      <c r="A845" s="181"/>
      <c r="B845" s="181"/>
      <c r="C845" s="181"/>
      <c r="D845" s="192"/>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5.75" customHeight="1" x14ac:dyDescent="0.2">
      <c r="A846" s="181"/>
      <c r="B846" s="181"/>
      <c r="C846" s="181"/>
      <c r="D846" s="192"/>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5.75" customHeight="1" x14ac:dyDescent="0.2">
      <c r="A847" s="181"/>
      <c r="B847" s="181"/>
      <c r="C847" s="181"/>
      <c r="D847" s="192"/>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5.75" customHeight="1" x14ac:dyDescent="0.2">
      <c r="A848" s="181"/>
      <c r="B848" s="181"/>
      <c r="C848" s="181"/>
      <c r="D848" s="192"/>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5.75" customHeight="1" x14ac:dyDescent="0.2">
      <c r="A849" s="181"/>
      <c r="B849" s="181"/>
      <c r="C849" s="181"/>
      <c r="D849" s="192"/>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5.75" customHeight="1" x14ac:dyDescent="0.2">
      <c r="A850" s="181"/>
      <c r="B850" s="181"/>
      <c r="C850" s="181"/>
      <c r="D850" s="192"/>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5.75" customHeight="1" x14ac:dyDescent="0.2">
      <c r="A851" s="181"/>
      <c r="B851" s="181"/>
      <c r="C851" s="181"/>
      <c r="D851" s="192"/>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5.75" customHeight="1" x14ac:dyDescent="0.2">
      <c r="A852" s="181"/>
      <c r="B852" s="181"/>
      <c r="C852" s="181"/>
      <c r="D852" s="192"/>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5.75" customHeight="1" x14ac:dyDescent="0.2">
      <c r="A853" s="181"/>
      <c r="B853" s="181"/>
      <c r="C853" s="181"/>
      <c r="D853" s="192"/>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5.75" customHeight="1" x14ac:dyDescent="0.2">
      <c r="A854" s="181"/>
      <c r="B854" s="181"/>
      <c r="C854" s="181"/>
      <c r="D854" s="192"/>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5.75" customHeight="1" x14ac:dyDescent="0.2">
      <c r="A855" s="181"/>
      <c r="B855" s="181"/>
      <c r="C855" s="181"/>
      <c r="D855" s="192"/>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5.75" customHeight="1" x14ac:dyDescent="0.2">
      <c r="A856" s="181"/>
      <c r="B856" s="181"/>
      <c r="C856" s="181"/>
      <c r="D856" s="192"/>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5.75" customHeight="1" x14ac:dyDescent="0.2">
      <c r="A857" s="181"/>
      <c r="B857" s="181"/>
      <c r="C857" s="181"/>
      <c r="D857" s="192"/>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5.75" customHeight="1" x14ac:dyDescent="0.2">
      <c r="A858" s="181"/>
      <c r="B858" s="181"/>
      <c r="C858" s="181"/>
      <c r="D858" s="192"/>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5.75" customHeight="1" x14ac:dyDescent="0.2">
      <c r="A859" s="181"/>
      <c r="B859" s="181"/>
      <c r="C859" s="181"/>
      <c r="D859" s="192"/>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5.75" customHeight="1" x14ac:dyDescent="0.2">
      <c r="A860" s="181"/>
      <c r="B860" s="181"/>
      <c r="C860" s="181"/>
      <c r="D860" s="192"/>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5.75" customHeight="1" x14ac:dyDescent="0.2">
      <c r="A861" s="181"/>
      <c r="B861" s="181"/>
      <c r="C861" s="181"/>
      <c r="D861" s="192"/>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5.75" customHeight="1" x14ac:dyDescent="0.2">
      <c r="A862" s="181"/>
      <c r="B862" s="181"/>
      <c r="C862" s="181"/>
      <c r="D862" s="192"/>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5.75" customHeight="1" x14ac:dyDescent="0.2">
      <c r="A863" s="181"/>
      <c r="B863" s="181"/>
      <c r="C863" s="181"/>
      <c r="D863" s="192"/>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5.75" customHeight="1" x14ac:dyDescent="0.2">
      <c r="A864" s="181"/>
      <c r="B864" s="181"/>
      <c r="C864" s="181"/>
      <c r="D864" s="192"/>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5.75" customHeight="1" x14ac:dyDescent="0.2">
      <c r="A865" s="181"/>
      <c r="B865" s="181"/>
      <c r="C865" s="181"/>
      <c r="D865" s="192"/>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5.75" customHeight="1" x14ac:dyDescent="0.2">
      <c r="A866" s="181"/>
      <c r="B866" s="181"/>
      <c r="C866" s="181"/>
      <c r="D866" s="192"/>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5.75" customHeight="1" x14ac:dyDescent="0.2">
      <c r="A867" s="181"/>
      <c r="B867" s="181"/>
      <c r="C867" s="181"/>
      <c r="D867" s="192"/>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5.75" customHeight="1" x14ac:dyDescent="0.2">
      <c r="A868" s="181"/>
      <c r="B868" s="181"/>
      <c r="C868" s="181"/>
      <c r="D868" s="192"/>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5.75" customHeight="1" x14ac:dyDescent="0.2">
      <c r="A869" s="181"/>
      <c r="B869" s="181"/>
      <c r="C869" s="181"/>
      <c r="D869" s="192"/>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5.75" customHeight="1" x14ac:dyDescent="0.2">
      <c r="A870" s="181"/>
      <c r="B870" s="181"/>
      <c r="C870" s="181"/>
      <c r="D870" s="192"/>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5.75" customHeight="1" x14ac:dyDescent="0.2">
      <c r="A871" s="181"/>
      <c r="B871" s="181"/>
      <c r="C871" s="181"/>
      <c r="D871" s="192"/>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5.75" customHeight="1" x14ac:dyDescent="0.2">
      <c r="A872" s="181"/>
      <c r="B872" s="181"/>
      <c r="C872" s="181"/>
      <c r="D872" s="192"/>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5.75" customHeight="1" x14ac:dyDescent="0.2">
      <c r="A873" s="181"/>
      <c r="B873" s="181"/>
      <c r="C873" s="181"/>
      <c r="D873" s="192"/>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5.75" customHeight="1" x14ac:dyDescent="0.2">
      <c r="A874" s="181"/>
      <c r="B874" s="181"/>
      <c r="C874" s="181"/>
      <c r="D874" s="192"/>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5.75" customHeight="1" x14ac:dyDescent="0.2">
      <c r="A875" s="181"/>
      <c r="B875" s="181"/>
      <c r="C875" s="181"/>
      <c r="D875" s="192"/>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5.75" customHeight="1" x14ac:dyDescent="0.2">
      <c r="A876" s="181"/>
      <c r="B876" s="181"/>
      <c r="C876" s="181"/>
      <c r="D876" s="192"/>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5.75" customHeight="1" x14ac:dyDescent="0.2">
      <c r="A877" s="181"/>
      <c r="B877" s="181"/>
      <c r="C877" s="181"/>
      <c r="D877" s="192"/>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5.75" customHeight="1" x14ac:dyDescent="0.2">
      <c r="A878" s="181"/>
      <c r="B878" s="181"/>
      <c r="C878" s="181"/>
      <c r="D878" s="192"/>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5.75" customHeight="1" x14ac:dyDescent="0.2">
      <c r="A879" s="181"/>
      <c r="B879" s="181"/>
      <c r="C879" s="181"/>
      <c r="D879" s="192"/>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5.75" customHeight="1" x14ac:dyDescent="0.2">
      <c r="A880" s="181"/>
      <c r="B880" s="181"/>
      <c r="C880" s="181"/>
      <c r="D880" s="192"/>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5.75" customHeight="1" x14ac:dyDescent="0.2">
      <c r="A881" s="181"/>
      <c r="B881" s="181"/>
      <c r="C881" s="181"/>
      <c r="D881" s="192"/>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5.75" customHeight="1" x14ac:dyDescent="0.2">
      <c r="A882" s="181"/>
      <c r="B882" s="181"/>
      <c r="C882" s="181"/>
      <c r="D882" s="192"/>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5.75" customHeight="1" x14ac:dyDescent="0.2">
      <c r="A883" s="181"/>
      <c r="B883" s="181"/>
      <c r="C883" s="181"/>
      <c r="D883" s="192"/>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5.75" customHeight="1" x14ac:dyDescent="0.2">
      <c r="A884" s="181"/>
      <c r="B884" s="181"/>
      <c r="C884" s="181"/>
      <c r="D884" s="192"/>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5.75" customHeight="1" x14ac:dyDescent="0.2">
      <c r="A885" s="181"/>
      <c r="B885" s="181"/>
      <c r="C885" s="181"/>
      <c r="D885" s="192"/>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5.75" customHeight="1" x14ac:dyDescent="0.2">
      <c r="A886" s="181"/>
      <c r="B886" s="181"/>
      <c r="C886" s="181"/>
      <c r="D886" s="192"/>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5.75" customHeight="1" x14ac:dyDescent="0.2">
      <c r="A887" s="181"/>
      <c r="B887" s="181"/>
      <c r="C887" s="181"/>
      <c r="D887" s="192"/>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5.75" customHeight="1" x14ac:dyDescent="0.2">
      <c r="A888" s="181"/>
      <c r="B888" s="181"/>
      <c r="C888" s="181"/>
      <c r="D888" s="192"/>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5.75" customHeight="1" x14ac:dyDescent="0.2">
      <c r="A889" s="181"/>
      <c r="B889" s="181"/>
      <c r="C889" s="181"/>
      <c r="D889" s="192"/>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5.75" customHeight="1" x14ac:dyDescent="0.2">
      <c r="A890" s="181"/>
      <c r="B890" s="181"/>
      <c r="C890" s="181"/>
      <c r="D890" s="192"/>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5.75" customHeight="1" x14ac:dyDescent="0.2">
      <c r="A891" s="181"/>
      <c r="B891" s="181"/>
      <c r="C891" s="181"/>
      <c r="D891" s="192"/>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5.75" customHeight="1" x14ac:dyDescent="0.2">
      <c r="A892" s="181"/>
      <c r="B892" s="181"/>
      <c r="C892" s="181"/>
      <c r="D892" s="192"/>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5.75" customHeight="1" x14ac:dyDescent="0.2">
      <c r="A893" s="181"/>
      <c r="B893" s="181"/>
      <c r="C893" s="181"/>
      <c r="D893" s="192"/>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5.75" customHeight="1" x14ac:dyDescent="0.2">
      <c r="A894" s="181"/>
      <c r="B894" s="181"/>
      <c r="C894" s="181"/>
      <c r="D894" s="192"/>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5.75" customHeight="1" x14ac:dyDescent="0.2">
      <c r="A895" s="181"/>
      <c r="B895" s="181"/>
      <c r="C895" s="181"/>
      <c r="D895" s="192"/>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5.75" customHeight="1" x14ac:dyDescent="0.2">
      <c r="A896" s="181"/>
      <c r="B896" s="181"/>
      <c r="C896" s="181"/>
      <c r="D896" s="192"/>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5.75" customHeight="1" x14ac:dyDescent="0.2">
      <c r="A897" s="181"/>
      <c r="B897" s="181"/>
      <c r="C897" s="181"/>
      <c r="D897" s="192"/>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5.75" customHeight="1" x14ac:dyDescent="0.2">
      <c r="A898" s="181"/>
      <c r="B898" s="181"/>
      <c r="C898" s="181"/>
      <c r="D898" s="192"/>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5.75" customHeight="1" x14ac:dyDescent="0.2">
      <c r="A899" s="181"/>
      <c r="B899" s="181"/>
      <c r="C899" s="181"/>
      <c r="D899" s="192"/>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5.75" customHeight="1" x14ac:dyDescent="0.2">
      <c r="A900" s="181"/>
      <c r="B900" s="181"/>
      <c r="C900" s="181"/>
      <c r="D900" s="192"/>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5.75" customHeight="1" x14ac:dyDescent="0.2">
      <c r="A901" s="181"/>
      <c r="B901" s="181"/>
      <c r="C901" s="181"/>
      <c r="D901" s="192"/>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5.75" customHeight="1" x14ac:dyDescent="0.2">
      <c r="A902" s="181"/>
      <c r="B902" s="181"/>
      <c r="C902" s="181"/>
      <c r="D902" s="192"/>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5.75" customHeight="1" x14ac:dyDescent="0.2">
      <c r="A903" s="181"/>
      <c r="B903" s="181"/>
      <c r="C903" s="181"/>
      <c r="D903" s="192"/>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5.75" customHeight="1" x14ac:dyDescent="0.2">
      <c r="A904" s="181"/>
      <c r="B904" s="181"/>
      <c r="C904" s="181"/>
      <c r="D904" s="192"/>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5.75" customHeight="1" x14ac:dyDescent="0.2">
      <c r="A905" s="181"/>
      <c r="B905" s="181"/>
      <c r="C905" s="181"/>
      <c r="D905" s="192"/>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5.75" customHeight="1" x14ac:dyDescent="0.2">
      <c r="A906" s="181"/>
      <c r="B906" s="181"/>
      <c r="C906" s="181"/>
      <c r="D906" s="192"/>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5.75" customHeight="1" x14ac:dyDescent="0.2">
      <c r="A907" s="181"/>
      <c r="B907" s="181"/>
      <c r="C907" s="181"/>
      <c r="D907" s="192"/>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5.75" customHeight="1" x14ac:dyDescent="0.2">
      <c r="A908" s="181"/>
      <c r="B908" s="181"/>
      <c r="C908" s="181"/>
      <c r="D908" s="192"/>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5.75" customHeight="1" x14ac:dyDescent="0.2">
      <c r="A909" s="181"/>
      <c r="B909" s="181"/>
      <c r="C909" s="181"/>
      <c r="D909" s="192"/>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5.75" customHeight="1" x14ac:dyDescent="0.2">
      <c r="A910" s="181"/>
      <c r="B910" s="181"/>
      <c r="C910" s="181"/>
      <c r="D910" s="192"/>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5.75" customHeight="1" x14ac:dyDescent="0.2">
      <c r="A911" s="181"/>
      <c r="B911" s="181"/>
      <c r="C911" s="181"/>
      <c r="D911" s="192"/>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5.75" customHeight="1" x14ac:dyDescent="0.2">
      <c r="A912" s="181"/>
      <c r="B912" s="181"/>
      <c r="C912" s="181"/>
      <c r="D912" s="192"/>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5.75" customHeight="1" x14ac:dyDescent="0.2">
      <c r="A913" s="181"/>
      <c r="B913" s="181"/>
      <c r="C913" s="181"/>
      <c r="D913" s="192"/>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5.75" customHeight="1" x14ac:dyDescent="0.2">
      <c r="A914" s="181"/>
      <c r="B914" s="181"/>
      <c r="C914" s="181"/>
      <c r="D914" s="192"/>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5.75" customHeight="1" x14ac:dyDescent="0.2">
      <c r="A915" s="181"/>
      <c r="B915" s="181"/>
      <c r="C915" s="181"/>
      <c r="D915" s="192"/>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5.75" customHeight="1" x14ac:dyDescent="0.2">
      <c r="A916" s="181"/>
      <c r="B916" s="181"/>
      <c r="C916" s="181"/>
      <c r="D916" s="192"/>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5.75" customHeight="1" x14ac:dyDescent="0.2">
      <c r="A917" s="181"/>
      <c r="B917" s="181"/>
      <c r="C917" s="181"/>
      <c r="D917" s="192"/>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5.75" customHeight="1" x14ac:dyDescent="0.2">
      <c r="A918" s="181"/>
      <c r="B918" s="181"/>
      <c r="C918" s="181"/>
      <c r="D918" s="192"/>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5.75" customHeight="1" x14ac:dyDescent="0.2">
      <c r="A919" s="181"/>
      <c r="B919" s="181"/>
      <c r="C919" s="181"/>
      <c r="D919" s="192"/>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5.75" customHeight="1" x14ac:dyDescent="0.2">
      <c r="A920" s="181"/>
      <c r="B920" s="181"/>
      <c r="C920" s="181"/>
      <c r="D920" s="192"/>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5.75" customHeight="1" x14ac:dyDescent="0.2">
      <c r="A921" s="181"/>
      <c r="B921" s="181"/>
      <c r="C921" s="181"/>
      <c r="D921" s="192"/>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5.75" customHeight="1" x14ac:dyDescent="0.2">
      <c r="A922" s="181"/>
      <c r="B922" s="181"/>
      <c r="C922" s="181"/>
      <c r="D922" s="192"/>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5.75" customHeight="1" x14ac:dyDescent="0.2">
      <c r="A923" s="181"/>
      <c r="B923" s="181"/>
      <c r="C923" s="181"/>
      <c r="D923" s="192"/>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5.75" customHeight="1" x14ac:dyDescent="0.2">
      <c r="A924" s="181"/>
      <c r="B924" s="181"/>
      <c r="C924" s="181"/>
      <c r="D924" s="192"/>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5.75" customHeight="1" x14ac:dyDescent="0.2">
      <c r="A925" s="181"/>
      <c r="B925" s="181"/>
      <c r="C925" s="181"/>
      <c r="D925" s="192"/>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5.75" customHeight="1" x14ac:dyDescent="0.2">
      <c r="A926" s="181"/>
      <c r="B926" s="181"/>
      <c r="C926" s="181"/>
      <c r="D926" s="192"/>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5.75" customHeight="1" x14ac:dyDescent="0.2">
      <c r="A927" s="181"/>
      <c r="B927" s="181"/>
      <c r="C927" s="181"/>
      <c r="D927" s="192"/>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5.75" customHeight="1" x14ac:dyDescent="0.2">
      <c r="A928" s="181"/>
      <c r="B928" s="181"/>
      <c r="C928" s="181"/>
      <c r="D928" s="192"/>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5.75" customHeight="1" x14ac:dyDescent="0.2">
      <c r="A929" s="181"/>
      <c r="B929" s="181"/>
      <c r="C929" s="181"/>
      <c r="D929" s="192"/>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5.75" customHeight="1" x14ac:dyDescent="0.2">
      <c r="A930" s="181"/>
      <c r="B930" s="181"/>
      <c r="C930" s="181"/>
      <c r="D930" s="192"/>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5.75" customHeight="1" x14ac:dyDescent="0.2">
      <c r="A931" s="181"/>
      <c r="B931" s="181"/>
      <c r="C931" s="181"/>
      <c r="D931" s="192"/>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5.75" customHeight="1" x14ac:dyDescent="0.2">
      <c r="A932" s="181"/>
      <c r="B932" s="181"/>
      <c r="C932" s="181"/>
      <c r="D932" s="192"/>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5.75" customHeight="1" x14ac:dyDescent="0.2">
      <c r="A933" s="181"/>
      <c r="B933" s="181"/>
      <c r="C933" s="181"/>
      <c r="D933" s="192"/>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5.75" customHeight="1" x14ac:dyDescent="0.2">
      <c r="A934" s="181"/>
      <c r="B934" s="181"/>
      <c r="C934" s="181"/>
      <c r="D934" s="192"/>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5.75" customHeight="1" x14ac:dyDescent="0.2">
      <c r="A935" s="181"/>
      <c r="B935" s="181"/>
      <c r="C935" s="181"/>
      <c r="D935" s="192"/>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5.75" customHeight="1" x14ac:dyDescent="0.2">
      <c r="A936" s="181"/>
      <c r="B936" s="181"/>
      <c r="C936" s="181"/>
      <c r="D936" s="192"/>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5.75" customHeight="1" x14ac:dyDescent="0.2">
      <c r="A937" s="181"/>
      <c r="B937" s="181"/>
      <c r="C937" s="181"/>
      <c r="D937" s="192"/>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5.75" customHeight="1" x14ac:dyDescent="0.2">
      <c r="A938" s="181"/>
      <c r="B938" s="181"/>
      <c r="C938" s="181"/>
      <c r="D938" s="192"/>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5.75" customHeight="1" x14ac:dyDescent="0.2">
      <c r="A939" s="181"/>
      <c r="B939" s="181"/>
      <c r="C939" s="181"/>
      <c r="D939" s="192"/>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5.75" customHeight="1" x14ac:dyDescent="0.2">
      <c r="A940" s="181"/>
      <c r="B940" s="181"/>
      <c r="C940" s="181"/>
      <c r="D940" s="192"/>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5.75" customHeight="1" x14ac:dyDescent="0.2">
      <c r="A941" s="181"/>
      <c r="B941" s="181"/>
      <c r="C941" s="181"/>
      <c r="D941" s="192"/>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5.75" customHeight="1" x14ac:dyDescent="0.2">
      <c r="A942" s="181"/>
      <c r="B942" s="181"/>
      <c r="C942" s="181"/>
      <c r="D942" s="192"/>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5.75" customHeight="1" x14ac:dyDescent="0.2">
      <c r="A943" s="181"/>
      <c r="B943" s="181"/>
      <c r="C943" s="181"/>
      <c r="D943" s="192"/>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5.75" customHeight="1" x14ac:dyDescent="0.2">
      <c r="A944" s="181"/>
      <c r="B944" s="181"/>
      <c r="C944" s="181"/>
      <c r="D944" s="192"/>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5.75" customHeight="1" x14ac:dyDescent="0.2">
      <c r="A945" s="181"/>
      <c r="B945" s="181"/>
      <c r="C945" s="181"/>
      <c r="D945" s="192"/>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5.75" customHeight="1" x14ac:dyDescent="0.2">
      <c r="A946" s="181"/>
      <c r="B946" s="181"/>
      <c r="C946" s="181"/>
      <c r="D946" s="192"/>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5.75" customHeight="1" x14ac:dyDescent="0.2">
      <c r="A947" s="181"/>
      <c r="B947" s="181"/>
      <c r="C947" s="181"/>
      <c r="D947" s="192"/>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5.75" customHeight="1" x14ac:dyDescent="0.2">
      <c r="A948" s="181"/>
      <c r="B948" s="181"/>
      <c r="C948" s="181"/>
      <c r="D948" s="192"/>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5.75" customHeight="1" x14ac:dyDescent="0.2">
      <c r="A949" s="181"/>
      <c r="B949" s="181"/>
      <c r="C949" s="181"/>
      <c r="D949" s="192"/>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5.75" customHeight="1" x14ac:dyDescent="0.2">
      <c r="A950" s="181"/>
      <c r="B950" s="181"/>
      <c r="C950" s="181"/>
      <c r="D950" s="192"/>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5.75" customHeight="1" x14ac:dyDescent="0.2">
      <c r="A951" s="181"/>
      <c r="B951" s="181"/>
      <c r="C951" s="181"/>
      <c r="D951" s="192"/>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5.75" customHeight="1" x14ac:dyDescent="0.2">
      <c r="A952" s="181"/>
      <c r="B952" s="181"/>
      <c r="C952" s="181"/>
      <c r="D952" s="192"/>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5.75" customHeight="1" x14ac:dyDescent="0.2">
      <c r="A953" s="181"/>
      <c r="B953" s="181"/>
      <c r="C953" s="181"/>
      <c r="D953" s="192"/>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5.75" customHeight="1" x14ac:dyDescent="0.2">
      <c r="A954" s="181"/>
      <c r="B954" s="181"/>
      <c r="C954" s="181"/>
      <c r="D954" s="192"/>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5.75" customHeight="1" x14ac:dyDescent="0.2">
      <c r="A955" s="181"/>
      <c r="B955" s="181"/>
      <c r="C955" s="181"/>
      <c r="D955" s="192"/>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5.75" customHeight="1" x14ac:dyDescent="0.2">
      <c r="A956" s="181"/>
      <c r="B956" s="181"/>
      <c r="C956" s="181"/>
      <c r="D956" s="192"/>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5.75" customHeight="1" x14ac:dyDescent="0.2">
      <c r="A957" s="181"/>
      <c r="B957" s="181"/>
      <c r="C957" s="181"/>
      <c r="D957" s="192"/>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5.75" customHeight="1" x14ac:dyDescent="0.2">
      <c r="A958" s="181"/>
      <c r="B958" s="181"/>
      <c r="C958" s="181"/>
      <c r="D958" s="192"/>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5.75" customHeight="1" x14ac:dyDescent="0.2">
      <c r="A959" s="181"/>
      <c r="B959" s="181"/>
      <c r="C959" s="181"/>
      <c r="D959" s="192"/>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5.75" customHeight="1" x14ac:dyDescent="0.2">
      <c r="A960" s="181"/>
      <c r="B960" s="181"/>
      <c r="C960" s="181"/>
      <c r="D960" s="192"/>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5.75" customHeight="1" x14ac:dyDescent="0.2">
      <c r="A961" s="181"/>
      <c r="B961" s="181"/>
      <c r="C961" s="181"/>
      <c r="D961" s="192"/>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5.75" customHeight="1" x14ac:dyDescent="0.2">
      <c r="A962" s="181"/>
      <c r="B962" s="181"/>
      <c r="C962" s="181"/>
      <c r="D962" s="192"/>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5.75" customHeight="1" x14ac:dyDescent="0.2">
      <c r="A963" s="181"/>
      <c r="B963" s="181"/>
      <c r="C963" s="181"/>
      <c r="D963" s="192"/>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5.75" customHeight="1" x14ac:dyDescent="0.2">
      <c r="A964" s="181"/>
      <c r="B964" s="181"/>
      <c r="C964" s="181"/>
      <c r="D964" s="192"/>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5.75" customHeight="1" x14ac:dyDescent="0.2">
      <c r="A965" s="181"/>
      <c r="B965" s="181"/>
      <c r="C965" s="181"/>
      <c r="D965" s="192"/>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5.75" customHeight="1" x14ac:dyDescent="0.2">
      <c r="A966" s="181"/>
      <c r="B966" s="181"/>
      <c r="C966" s="181"/>
      <c r="D966" s="192"/>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5.75" customHeight="1" x14ac:dyDescent="0.2">
      <c r="A967" s="181"/>
      <c r="B967" s="181"/>
      <c r="C967" s="181"/>
      <c r="D967" s="192"/>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5.75" customHeight="1" x14ac:dyDescent="0.2">
      <c r="A968" s="181"/>
      <c r="B968" s="181"/>
      <c r="C968" s="181"/>
      <c r="D968" s="192"/>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5.75" customHeight="1" x14ac:dyDescent="0.2">
      <c r="A969" s="181"/>
      <c r="B969" s="181"/>
      <c r="C969" s="181"/>
      <c r="D969" s="192"/>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5.75" customHeight="1" x14ac:dyDescent="0.2">
      <c r="A970" s="181"/>
      <c r="B970" s="181"/>
      <c r="C970" s="181"/>
      <c r="D970" s="192"/>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5.75" customHeight="1" x14ac:dyDescent="0.2">
      <c r="A971" s="181"/>
      <c r="B971" s="181"/>
      <c r="C971" s="181"/>
      <c r="D971" s="192"/>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5.75" customHeight="1" x14ac:dyDescent="0.2">
      <c r="A972" s="181"/>
      <c r="B972" s="181"/>
      <c r="C972" s="181"/>
      <c r="D972" s="192"/>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5.75" customHeight="1" x14ac:dyDescent="0.2">
      <c r="A973" s="181"/>
      <c r="B973" s="181"/>
      <c r="C973" s="181"/>
      <c r="D973" s="192"/>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5.75" customHeight="1" x14ac:dyDescent="0.2">
      <c r="A974" s="181"/>
      <c r="B974" s="181"/>
      <c r="C974" s="181"/>
      <c r="D974" s="192"/>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5.75" customHeight="1" x14ac:dyDescent="0.2">
      <c r="A975" s="181"/>
      <c r="B975" s="181"/>
      <c r="C975" s="181"/>
      <c r="D975" s="192"/>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5.75" customHeight="1" x14ac:dyDescent="0.2">
      <c r="A976" s="181"/>
      <c r="B976" s="181"/>
      <c r="C976" s="181"/>
      <c r="D976" s="192"/>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5.75" customHeight="1" x14ac:dyDescent="0.2">
      <c r="A977" s="181"/>
      <c r="B977" s="181"/>
      <c r="C977" s="181"/>
      <c r="D977" s="192"/>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5.75" customHeight="1" x14ac:dyDescent="0.2">
      <c r="A978" s="181"/>
      <c r="B978" s="181"/>
      <c r="C978" s="181"/>
      <c r="D978" s="192"/>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5.75" customHeight="1" x14ac:dyDescent="0.2">
      <c r="A979" s="181"/>
      <c r="B979" s="181"/>
      <c r="C979" s="181"/>
      <c r="D979" s="192"/>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5.75" customHeight="1" x14ac:dyDescent="0.2">
      <c r="A980" s="181"/>
      <c r="B980" s="181"/>
      <c r="C980" s="181"/>
      <c r="D980" s="192"/>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5.75" customHeight="1" x14ac:dyDescent="0.2">
      <c r="A981" s="181"/>
      <c r="B981" s="181"/>
      <c r="C981" s="181"/>
      <c r="D981" s="192"/>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5.75" customHeight="1" x14ac:dyDescent="0.2">
      <c r="A982" s="181"/>
      <c r="B982" s="181"/>
      <c r="C982" s="181"/>
      <c r="D982" s="192"/>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5.75" customHeight="1" x14ac:dyDescent="0.2">
      <c r="A983" s="181"/>
      <c r="B983" s="181"/>
      <c r="C983" s="181"/>
      <c r="D983" s="192"/>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5.75" customHeight="1" x14ac:dyDescent="0.2">
      <c r="A984" s="181"/>
      <c r="B984" s="181"/>
      <c r="C984" s="181"/>
      <c r="D984" s="192"/>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5.75" customHeight="1" x14ac:dyDescent="0.2">
      <c r="A985" s="181"/>
      <c r="B985" s="181"/>
      <c r="C985" s="181"/>
      <c r="D985" s="192"/>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5.75" customHeight="1" x14ac:dyDescent="0.2">
      <c r="A986" s="181"/>
      <c r="B986" s="181"/>
      <c r="C986" s="181"/>
      <c r="D986" s="192"/>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5.75" customHeight="1" x14ac:dyDescent="0.2">
      <c r="A987" s="181"/>
      <c r="B987" s="181"/>
      <c r="C987" s="181"/>
      <c r="D987" s="192"/>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5.75" customHeight="1" x14ac:dyDescent="0.2">
      <c r="A988" s="181"/>
      <c r="B988" s="181"/>
      <c r="C988" s="181"/>
      <c r="D988" s="192"/>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5.75" customHeight="1" x14ac:dyDescent="0.2">
      <c r="A989" s="181"/>
      <c r="B989" s="181"/>
      <c r="C989" s="181"/>
      <c r="D989" s="192"/>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5.75" customHeight="1" x14ac:dyDescent="0.2">
      <c r="A990" s="181"/>
      <c r="B990" s="181"/>
      <c r="C990" s="181"/>
      <c r="D990" s="192"/>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5.75" customHeight="1" x14ac:dyDescent="0.2">
      <c r="A991" s="181"/>
      <c r="B991" s="181"/>
      <c r="C991" s="181"/>
      <c r="D991" s="192"/>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5.75" customHeight="1" x14ac:dyDescent="0.2">
      <c r="A992" s="181"/>
      <c r="B992" s="181"/>
      <c r="C992" s="181"/>
      <c r="D992" s="192"/>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5.75" customHeight="1" x14ac:dyDescent="0.2">
      <c r="A993" s="181"/>
      <c r="B993" s="181"/>
      <c r="C993" s="181"/>
      <c r="D993" s="192"/>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5.75" customHeight="1" x14ac:dyDescent="0.2">
      <c r="A994" s="181"/>
      <c r="B994" s="181"/>
      <c r="C994" s="181"/>
      <c r="D994" s="192"/>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5.75" customHeight="1" x14ac:dyDescent="0.2">
      <c r="A995" s="181"/>
      <c r="B995" s="181"/>
      <c r="C995" s="181"/>
      <c r="D995" s="192"/>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5.75" customHeight="1" x14ac:dyDescent="0.2">
      <c r="A996" s="181"/>
      <c r="B996" s="181"/>
      <c r="C996" s="181"/>
      <c r="D996" s="192"/>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5.75" customHeight="1" x14ac:dyDescent="0.2">
      <c r="A997" s="181"/>
      <c r="B997" s="181"/>
      <c r="C997" s="181"/>
      <c r="D997" s="192"/>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5.75" customHeight="1" x14ac:dyDescent="0.2">
      <c r="A998" s="181"/>
      <c r="B998" s="181"/>
      <c r="C998" s="181"/>
      <c r="D998" s="192"/>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5.75" customHeight="1" x14ac:dyDescent="0.2">
      <c r="A999" s="181"/>
      <c r="B999" s="181"/>
      <c r="C999" s="181"/>
      <c r="D999" s="192"/>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5.75" customHeight="1" x14ac:dyDescent="0.2">
      <c r="A1000" s="181"/>
      <c r="B1000" s="181"/>
      <c r="C1000" s="181"/>
      <c r="D1000" s="192"/>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5.75" customHeight="1" x14ac:dyDescent="0.2">
      <c r="A1001" s="181"/>
      <c r="B1001" s="181"/>
      <c r="C1001" s="181"/>
      <c r="D1001" s="192"/>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5.75" customHeight="1" x14ac:dyDescent="0.2">
      <c r="A1002" s="181"/>
      <c r="B1002" s="181"/>
      <c r="C1002" s="181"/>
      <c r="D1002" s="192"/>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5.75" customHeight="1" x14ac:dyDescent="0.2">
      <c r="A1003" s="181"/>
      <c r="B1003" s="181"/>
      <c r="C1003" s="181"/>
      <c r="D1003" s="192"/>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row r="1004" spans="1:26" ht="15.75" customHeight="1" x14ac:dyDescent="0.2">
      <c r="A1004" s="181"/>
      <c r="B1004" s="181"/>
      <c r="C1004" s="181"/>
      <c r="D1004" s="192"/>
      <c r="E1004" s="181"/>
      <c r="F1004" s="181"/>
      <c r="G1004" s="181"/>
      <c r="H1004" s="181"/>
      <c r="I1004" s="181"/>
      <c r="J1004" s="181"/>
      <c r="K1004" s="181"/>
      <c r="L1004" s="181"/>
      <c r="M1004" s="181"/>
      <c r="N1004" s="181"/>
      <c r="O1004" s="181"/>
      <c r="P1004" s="181"/>
      <c r="Q1004" s="181"/>
      <c r="R1004" s="181"/>
      <c r="S1004" s="181"/>
      <c r="T1004" s="181"/>
      <c r="U1004" s="181"/>
      <c r="V1004" s="181"/>
      <c r="W1004" s="181"/>
      <c r="X1004" s="181"/>
      <c r="Y1004" s="181"/>
      <c r="Z1004" s="181"/>
    </row>
    <row r="1005" spans="1:26" ht="15.75" customHeight="1" x14ac:dyDescent="0.2">
      <c r="A1005" s="181"/>
      <c r="B1005" s="181"/>
      <c r="C1005" s="181"/>
      <c r="D1005" s="192"/>
      <c r="E1005" s="181"/>
      <c r="F1005" s="181"/>
      <c r="G1005" s="181"/>
      <c r="H1005" s="181"/>
      <c r="I1005" s="181"/>
      <c r="J1005" s="181"/>
      <c r="K1005" s="181"/>
      <c r="L1005" s="181"/>
      <c r="M1005" s="181"/>
      <c r="N1005" s="181"/>
      <c r="O1005" s="181"/>
      <c r="P1005" s="181"/>
      <c r="Q1005" s="181"/>
      <c r="R1005" s="181"/>
      <c r="S1005" s="181"/>
      <c r="T1005" s="181"/>
      <c r="U1005" s="181"/>
      <c r="V1005" s="181"/>
      <c r="W1005" s="181"/>
      <c r="X1005" s="181"/>
      <c r="Y1005" s="181"/>
      <c r="Z1005" s="181"/>
    </row>
    <row r="1006" spans="1:26" ht="15.75" customHeight="1" x14ac:dyDescent="0.2">
      <c r="A1006" s="181"/>
      <c r="B1006" s="181"/>
      <c r="C1006" s="181"/>
      <c r="D1006" s="192"/>
      <c r="E1006" s="181"/>
      <c r="F1006" s="181"/>
      <c r="G1006" s="181"/>
      <c r="H1006" s="181"/>
      <c r="I1006" s="181"/>
      <c r="J1006" s="181"/>
      <c r="K1006" s="181"/>
      <c r="L1006" s="181"/>
      <c r="M1006" s="181"/>
      <c r="N1006" s="181"/>
      <c r="O1006" s="181"/>
      <c r="P1006" s="181"/>
      <c r="Q1006" s="181"/>
      <c r="R1006" s="181"/>
      <c r="S1006" s="181"/>
      <c r="T1006" s="181"/>
      <c r="U1006" s="181"/>
      <c r="V1006" s="181"/>
      <c r="W1006" s="181"/>
      <c r="X1006" s="181"/>
      <c r="Y1006" s="181"/>
      <c r="Z1006" s="181"/>
    </row>
    <row r="1007" spans="1:26" ht="15.75" customHeight="1" x14ac:dyDescent="0.2">
      <c r="A1007" s="181"/>
      <c r="B1007" s="181"/>
      <c r="C1007" s="181"/>
      <c r="D1007" s="192"/>
      <c r="E1007" s="181"/>
      <c r="F1007" s="181"/>
      <c r="G1007" s="181"/>
      <c r="H1007" s="181"/>
      <c r="I1007" s="181"/>
      <c r="J1007" s="181"/>
      <c r="K1007" s="181"/>
      <c r="L1007" s="181"/>
      <c r="M1007" s="181"/>
      <c r="N1007" s="181"/>
      <c r="O1007" s="181"/>
      <c r="P1007" s="181"/>
      <c r="Q1007" s="181"/>
      <c r="R1007" s="181"/>
      <c r="S1007" s="181"/>
      <c r="T1007" s="181"/>
      <c r="U1007" s="181"/>
      <c r="V1007" s="181"/>
      <c r="W1007" s="181"/>
      <c r="X1007" s="181"/>
      <c r="Y1007" s="181"/>
      <c r="Z1007" s="181"/>
    </row>
    <row r="1008" spans="1:26" ht="15.75" customHeight="1" x14ac:dyDescent="0.2">
      <c r="A1008" s="181"/>
      <c r="B1008" s="181"/>
      <c r="C1008" s="181"/>
      <c r="D1008" s="192"/>
      <c r="E1008" s="181"/>
      <c r="F1008" s="181"/>
      <c r="G1008" s="181"/>
      <c r="H1008" s="181"/>
      <c r="I1008" s="181"/>
      <c r="J1008" s="181"/>
      <c r="K1008" s="181"/>
      <c r="L1008" s="181"/>
      <c r="M1008" s="181"/>
      <c r="N1008" s="181"/>
      <c r="O1008" s="181"/>
      <c r="P1008" s="181"/>
      <c r="Q1008" s="181"/>
      <c r="R1008" s="181"/>
      <c r="S1008" s="181"/>
      <c r="T1008" s="181"/>
      <c r="U1008" s="181"/>
      <c r="V1008" s="181"/>
      <c r="W1008" s="181"/>
      <c r="X1008" s="181"/>
      <c r="Y1008" s="181"/>
      <c r="Z1008" s="181"/>
    </row>
    <row r="1009" spans="1:26" ht="15.75" customHeight="1" x14ac:dyDescent="0.2">
      <c r="A1009" s="181"/>
      <c r="B1009" s="181"/>
      <c r="C1009" s="181"/>
      <c r="D1009" s="192"/>
      <c r="E1009" s="181"/>
      <c r="F1009" s="181"/>
      <c r="G1009" s="181"/>
      <c r="H1009" s="181"/>
      <c r="I1009" s="181"/>
      <c r="J1009" s="181"/>
      <c r="K1009" s="181"/>
      <c r="L1009" s="181"/>
      <c r="M1009" s="181"/>
      <c r="N1009" s="181"/>
      <c r="O1009" s="181"/>
      <c r="P1009" s="181"/>
      <c r="Q1009" s="181"/>
      <c r="R1009" s="181"/>
      <c r="S1009" s="181"/>
      <c r="T1009" s="181"/>
      <c r="U1009" s="181"/>
      <c r="V1009" s="181"/>
      <c r="W1009" s="181"/>
      <c r="X1009" s="181"/>
      <c r="Y1009" s="181"/>
      <c r="Z1009" s="181"/>
    </row>
    <row r="1010" spans="1:26" ht="15.75" customHeight="1" x14ac:dyDescent="0.2">
      <c r="A1010" s="181"/>
      <c r="B1010" s="181"/>
      <c r="C1010" s="181"/>
      <c r="D1010" s="192"/>
      <c r="E1010" s="181"/>
      <c r="F1010" s="181"/>
      <c r="G1010" s="181"/>
      <c r="H1010" s="181"/>
      <c r="I1010" s="181"/>
      <c r="J1010" s="181"/>
      <c r="K1010" s="181"/>
      <c r="L1010" s="181"/>
      <c r="M1010" s="181"/>
      <c r="N1010" s="181"/>
      <c r="O1010" s="181"/>
      <c r="P1010" s="181"/>
      <c r="Q1010" s="181"/>
      <c r="R1010" s="181"/>
      <c r="S1010" s="181"/>
      <c r="T1010" s="181"/>
      <c r="U1010" s="181"/>
      <c r="V1010" s="181"/>
      <c r="W1010" s="181"/>
      <c r="X1010" s="181"/>
      <c r="Y1010" s="181"/>
      <c r="Z1010" s="181"/>
    </row>
    <row r="1011" spans="1:26" ht="15.75" customHeight="1" x14ac:dyDescent="0.2">
      <c r="A1011" s="181"/>
      <c r="B1011" s="181"/>
      <c r="C1011" s="181"/>
      <c r="D1011" s="192"/>
      <c r="E1011" s="181"/>
      <c r="F1011" s="181"/>
      <c r="G1011" s="181"/>
      <c r="H1011" s="181"/>
      <c r="I1011" s="181"/>
      <c r="J1011" s="181"/>
      <c r="K1011" s="181"/>
      <c r="L1011" s="181"/>
      <c r="M1011" s="181"/>
      <c r="N1011" s="181"/>
      <c r="O1011" s="181"/>
      <c r="P1011" s="181"/>
      <c r="Q1011" s="181"/>
      <c r="R1011" s="181"/>
      <c r="S1011" s="181"/>
      <c r="T1011" s="181"/>
      <c r="U1011" s="181"/>
      <c r="V1011" s="181"/>
      <c r="W1011" s="181"/>
      <c r="X1011" s="181"/>
      <c r="Y1011" s="181"/>
      <c r="Z1011" s="181"/>
    </row>
  </sheetData>
  <mergeCells count="9">
    <mergeCell ref="E7:E8"/>
    <mergeCell ref="F7:F8"/>
    <mergeCell ref="A1:A4"/>
    <mergeCell ref="B1:E4"/>
    <mergeCell ref="A5:F6"/>
    <mergeCell ref="A7:A8"/>
    <mergeCell ref="B7:B8"/>
    <mergeCell ref="C7:C8"/>
    <mergeCell ref="D7:D8"/>
  </mergeCells>
  <hyperlinks>
    <hyperlink ref="E23" r:id="rId1" xr:uid="{00000000-0004-0000-0A00-000000000000}"/>
    <hyperlink ref="E26" r:id="rId2" xr:uid="{00000000-0004-0000-0A00-000001000000}"/>
    <hyperlink ref="E27" r:id="rId3" xr:uid="{00000000-0004-0000-0A00-000002000000}"/>
    <hyperlink ref="E28" r:id="rId4" location="0" xr:uid="{00000000-0004-0000-0A00-000003000000}"/>
    <hyperlink ref="E29" r:id="rId5" xr:uid="{00000000-0004-0000-0A00-000004000000}"/>
    <hyperlink ref="E30" r:id="rId6" location="0" xr:uid="{00000000-0004-0000-0A00-000005000000}"/>
    <hyperlink ref="E31" r:id="rId7" xr:uid="{00000000-0004-0000-0A00-000006000000}"/>
    <hyperlink ref="E32" r:id="rId8" xr:uid="{00000000-0004-0000-0A00-000007000000}"/>
    <hyperlink ref="E35" r:id="rId9" xr:uid="{00000000-0004-0000-0A00-000008000000}"/>
    <hyperlink ref="E36" r:id="rId10" xr:uid="{00000000-0004-0000-0A00-000009000000}"/>
    <hyperlink ref="E37" r:id="rId11" xr:uid="{00000000-0004-0000-0A00-00000A000000}"/>
    <hyperlink ref="E38" r:id="rId12" xr:uid="{00000000-0004-0000-0A00-00000B000000}"/>
    <hyperlink ref="E39" r:id="rId13" xr:uid="{00000000-0004-0000-0A00-00000C000000}"/>
    <hyperlink ref="E40" r:id="rId14" location="1" xr:uid="{00000000-0004-0000-0A00-00000D000000}"/>
    <hyperlink ref="E41" r:id="rId15" location="25" xr:uid="{00000000-0004-0000-0A00-00000E000000}"/>
    <hyperlink ref="E42" r:id="rId16" xr:uid="{00000000-0004-0000-0A00-00000F000000}"/>
    <hyperlink ref="E44" r:id="rId17" xr:uid="{00000000-0004-0000-0A00-000010000000}"/>
    <hyperlink ref="E45" r:id="rId18" xr:uid="{00000000-0004-0000-0A00-000011000000}"/>
    <hyperlink ref="E46" r:id="rId19" xr:uid="{00000000-0004-0000-0A00-000012000000}"/>
    <hyperlink ref="E47" r:id="rId20" xr:uid="{00000000-0004-0000-0A00-000013000000}"/>
    <hyperlink ref="E48" r:id="rId21" xr:uid="{00000000-0004-0000-0A00-000014000000}"/>
    <hyperlink ref="E49" r:id="rId22" xr:uid="{00000000-0004-0000-0A00-000015000000}"/>
    <hyperlink ref="E50" r:id="rId23" xr:uid="{00000000-0004-0000-0A00-000016000000}"/>
    <hyperlink ref="E51" r:id="rId24" xr:uid="{00000000-0004-0000-0A00-000017000000}"/>
    <hyperlink ref="E52" r:id="rId25" xr:uid="{00000000-0004-0000-0A00-000018000000}"/>
    <hyperlink ref="E53" r:id="rId26" xr:uid="{00000000-0004-0000-0A00-000019000000}"/>
    <hyperlink ref="E54" r:id="rId27" xr:uid="{00000000-0004-0000-0A00-00001A000000}"/>
    <hyperlink ref="E55" r:id="rId28" xr:uid="{00000000-0004-0000-0A00-00001B000000}"/>
    <hyperlink ref="E57" r:id="rId29" xr:uid="{00000000-0004-0000-0A00-00001C000000}"/>
    <hyperlink ref="E58" r:id="rId30" xr:uid="{00000000-0004-0000-0A00-00001D000000}"/>
    <hyperlink ref="E59" r:id="rId31" xr:uid="{00000000-0004-0000-0A00-00001E000000}"/>
    <hyperlink ref="E60" r:id="rId32" xr:uid="{00000000-0004-0000-0A00-00001F000000}"/>
    <hyperlink ref="E61" r:id="rId33" location="2" xr:uid="{00000000-0004-0000-0A00-000020000000}"/>
    <hyperlink ref="E9" r:id="rId34" xr:uid="{00000000-0004-0000-0A00-000021000000}"/>
    <hyperlink ref="E10" r:id="rId35" xr:uid="{00000000-0004-0000-0A00-000022000000}"/>
    <hyperlink ref="E11" r:id="rId36" xr:uid="{00000000-0004-0000-0A00-000023000000}"/>
    <hyperlink ref="E12" r:id="rId37" xr:uid="{00000000-0004-0000-0A00-000024000000}"/>
    <hyperlink ref="E13" r:id="rId38" xr:uid="{00000000-0004-0000-0A00-000025000000}"/>
    <hyperlink ref="E14" r:id="rId39" xr:uid="{00000000-0004-0000-0A00-000026000000}"/>
    <hyperlink ref="E15" r:id="rId40" xr:uid="{00000000-0004-0000-0A00-000027000000}"/>
    <hyperlink ref="E16" r:id="rId41" xr:uid="{00000000-0004-0000-0A00-000028000000}"/>
    <hyperlink ref="E17" r:id="rId42" xr:uid="{00000000-0004-0000-0A00-000029000000}"/>
    <hyperlink ref="E18" r:id="rId43" xr:uid="{00000000-0004-0000-0A00-00002A000000}"/>
    <hyperlink ref="E19" r:id="rId44" xr:uid="{00000000-0004-0000-0A00-00002B000000}"/>
    <hyperlink ref="E20" r:id="rId45" xr:uid="{00000000-0004-0000-0A00-00002C000000}"/>
    <hyperlink ref="E21" r:id="rId46" xr:uid="{00000000-0004-0000-0A00-00002D000000}"/>
    <hyperlink ref="E66" r:id="rId47" display="https://www.alcaldiabogota.gov.co/sisjur/normas/Norma1.jsp?i=90298&amp;dt=S" xr:uid="{00000000-0004-0000-0A00-00002E000000}"/>
    <hyperlink ref="E70" r:id="rId48" xr:uid="{00000000-0004-0000-0A00-00002F000000}"/>
    <hyperlink ref="E71" r:id="rId49" xr:uid="{00000000-0004-0000-0A00-000030000000}"/>
    <hyperlink ref="E72" r:id="rId50" xr:uid="{00000000-0004-0000-0A00-000031000000}"/>
    <hyperlink ref="E88" r:id="rId51" xr:uid="{00000000-0004-0000-0A00-000032000000}"/>
    <hyperlink ref="E74" r:id="rId52" xr:uid="{00000000-0004-0000-0A00-000033000000}"/>
    <hyperlink ref="E77" r:id="rId53" xr:uid="{00000000-0004-0000-0A00-000034000000}"/>
    <hyperlink ref="E78" r:id="rId54" xr:uid="{00000000-0004-0000-0A00-000035000000}"/>
    <hyperlink ref="E80" r:id="rId55" xr:uid="{00000000-0004-0000-0A00-000036000000}"/>
    <hyperlink ref="E81" r:id="rId56" xr:uid="{00000000-0004-0000-0A00-000037000000}"/>
    <hyperlink ref="E82" r:id="rId57" xr:uid="{00000000-0004-0000-0A00-000038000000}"/>
    <hyperlink ref="E84" r:id="rId58" xr:uid="{00000000-0004-0000-0A00-000039000000}"/>
    <hyperlink ref="E85" r:id="rId59" xr:uid="{00000000-0004-0000-0A00-00003A000000}"/>
    <hyperlink ref="E86" r:id="rId60" xr:uid="{00000000-0004-0000-0A00-00003B000000}"/>
    <hyperlink ref="E87" r:id="rId61" xr:uid="{00000000-0004-0000-0A00-00003C000000}"/>
    <hyperlink ref="E65" r:id="rId62" xr:uid="{00000000-0004-0000-0A00-00003D000000}"/>
    <hyperlink ref="E68" r:id="rId63" xr:uid="{00000000-0004-0000-0A00-00003E000000}"/>
    <hyperlink ref="E69" r:id="rId64" xr:uid="{00000000-0004-0000-0A00-00003F000000}"/>
    <hyperlink ref="E89" r:id="rId65" xr:uid="{00000000-0004-0000-0A00-000040000000}"/>
    <hyperlink ref="E90" r:id="rId66" xr:uid="{00000000-0004-0000-0A00-000041000000}"/>
    <hyperlink ref="E91" r:id="rId67" xr:uid="{00000000-0004-0000-0A00-000042000000}"/>
    <hyperlink ref="E25" r:id="rId68" xr:uid="{00000000-0004-0000-0A00-000043000000}"/>
    <hyperlink ref="E22" r:id="rId69" xr:uid="{00000000-0004-0000-0A00-000044000000}"/>
    <hyperlink ref="E43" r:id="rId70" location="1" display="https://www.alcaldiabogota.gov.co/sisjur/normas/Norma1.jsp?i=66474 - 1" xr:uid="{00000000-0004-0000-0A00-000045000000}"/>
    <hyperlink ref="E56" r:id="rId71" xr:uid="{00000000-0004-0000-0A00-000046000000}"/>
    <hyperlink ref="E73" r:id="rId72" xr:uid="{00000000-0004-0000-0A00-000047000000}"/>
    <hyperlink ref="E75" r:id="rId73" display="https://www.alcaldiabogota.gov.co/sisjur/normas/Norma1.jsp?i=56692" xr:uid="{00000000-0004-0000-0A00-000048000000}"/>
    <hyperlink ref="E76" r:id="rId74" xr:uid="{00000000-0004-0000-0A00-000049000000}"/>
    <hyperlink ref="E79" r:id="rId75" xr:uid="{00000000-0004-0000-0A00-00004A000000}"/>
    <hyperlink ref="E63" r:id="rId76" xr:uid="{00000000-0004-0000-0A00-00004B000000}"/>
    <hyperlink ref="E62" r:id="rId77" xr:uid="{00000000-0004-0000-0A00-00004C000000}"/>
    <hyperlink ref="E34" r:id="rId78" display="https://sisjur.bogotajuridica.gov.co/sisjur/normas/Norma1.jsp?i=132877" xr:uid="{00000000-0004-0000-0A00-00004D000000}"/>
    <hyperlink ref="E64" r:id="rId79" location="50" display="https://www.alcaldiabogota.gov.co/sisjur/normas/Norma1.jsp?i=137537 - 50" xr:uid="{00000000-0004-0000-0A00-00004E000000}"/>
    <hyperlink ref="E83" r:id="rId80" xr:uid="{00000000-0004-0000-0A00-00004F000000}"/>
    <hyperlink ref="E33" r:id="rId81" location="35" xr:uid="{00000000-0004-0000-0A00-000050000000}"/>
    <hyperlink ref="E24" r:id="rId82" display="https://www.alcaldiabogota.gov.co/sisjur/normas/Norma1.jsp?i=66661" xr:uid="{00000000-0004-0000-0A00-000051000000}"/>
    <hyperlink ref="E67" r:id="rId83" xr:uid="{00000000-0004-0000-0A00-000052000000}"/>
  </hyperlinks>
  <pageMargins left="0.7" right="0.7" top="0.75" bottom="0.75" header="0.3" footer="0.3"/>
  <pageSetup paperSize="9" orientation="portrait" r:id="rId84"/>
  <drawing r:id="rId8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U67"/>
  <sheetViews>
    <sheetView showGridLines="0" view="pageBreakPreview" topLeftCell="A5" zoomScale="80" zoomScaleNormal="100" zoomScaleSheetLayoutView="80" workbookViewId="0">
      <selection activeCell="G67" sqref="G67"/>
    </sheetView>
  </sheetViews>
  <sheetFormatPr baseColWidth="10" defaultColWidth="12.5703125" defaultRowHeight="15" customHeight="1" x14ac:dyDescent="0.2"/>
  <cols>
    <col min="1" max="1" width="23" style="229" customWidth="1"/>
    <col min="2" max="2" width="19" style="229" customWidth="1"/>
    <col min="3" max="3" width="7.140625" style="229" customWidth="1"/>
    <col min="4" max="4" width="58.85546875" style="229" customWidth="1"/>
    <col min="5" max="5" width="17.140625" style="229" customWidth="1"/>
    <col min="6" max="6" width="68.140625" style="229" customWidth="1"/>
    <col min="7" max="7" width="43.140625" style="229" customWidth="1"/>
    <col min="8" max="8" width="16.85546875" style="229" customWidth="1"/>
    <col min="9" max="9" width="21.85546875" style="229" customWidth="1"/>
    <col min="10" max="10" width="23.85546875" style="229" customWidth="1"/>
    <col min="11" max="11" width="1.7109375" style="229" customWidth="1"/>
    <col min="12" max="12" width="24.42578125" style="229" customWidth="1"/>
    <col min="13" max="13" width="39.42578125" style="229" customWidth="1"/>
    <col min="14" max="14" width="25.85546875" style="229" customWidth="1"/>
    <col min="15" max="15" width="22.85546875" style="229" customWidth="1"/>
    <col min="16" max="16" width="20.140625" style="229" customWidth="1"/>
    <col min="17" max="19" width="11.42578125" style="229" customWidth="1"/>
    <col min="20" max="20" width="58.42578125" style="229" hidden="1" customWidth="1"/>
    <col min="21" max="21" width="11.42578125" style="229" hidden="1" customWidth="1"/>
    <col min="22" max="26" width="11.42578125" style="229" customWidth="1"/>
    <col min="27" max="16384" width="12.5703125" style="229"/>
  </cols>
  <sheetData>
    <row r="1" spans="1:6" ht="12.75" customHeight="1" x14ac:dyDescent="0.2">
      <c r="A1" s="873"/>
      <c r="B1" s="876" t="s">
        <v>508</v>
      </c>
      <c r="C1" s="877"/>
      <c r="D1" s="877"/>
      <c r="E1" s="878"/>
      <c r="F1" s="232" t="s">
        <v>509</v>
      </c>
    </row>
    <row r="2" spans="1:6" ht="17.25" customHeight="1" x14ac:dyDescent="0.2">
      <c r="A2" s="874"/>
      <c r="B2" s="879"/>
      <c r="C2" s="880"/>
      <c r="D2" s="880"/>
      <c r="E2" s="874"/>
      <c r="F2" s="232" t="s">
        <v>510</v>
      </c>
    </row>
    <row r="3" spans="1:6" ht="24" customHeight="1" x14ac:dyDescent="0.2">
      <c r="A3" s="874"/>
      <c r="B3" s="879"/>
      <c r="C3" s="880"/>
      <c r="D3" s="880"/>
      <c r="E3" s="874"/>
      <c r="F3" s="232" t="s">
        <v>511</v>
      </c>
    </row>
    <row r="4" spans="1:6" ht="30" customHeight="1" x14ac:dyDescent="0.2">
      <c r="A4" s="875"/>
      <c r="B4" s="881"/>
      <c r="C4" s="882"/>
      <c r="D4" s="882"/>
      <c r="E4" s="875"/>
      <c r="F4" s="232" t="s">
        <v>527</v>
      </c>
    </row>
    <row r="5" spans="1:6" ht="12.75" customHeight="1" x14ac:dyDescent="0.2">
      <c r="A5" s="883" t="s">
        <v>88</v>
      </c>
      <c r="B5" s="877"/>
      <c r="C5" s="877"/>
      <c r="D5" s="877"/>
      <c r="E5" s="877"/>
      <c r="F5" s="878"/>
    </row>
    <row r="6" spans="1:6" ht="12.75" customHeight="1" x14ac:dyDescent="0.2">
      <c r="A6" s="879"/>
      <c r="B6" s="884"/>
      <c r="C6" s="884"/>
      <c r="D6" s="884"/>
      <c r="E6" s="884"/>
      <c r="F6" s="874"/>
    </row>
    <row r="7" spans="1:6" s="231" customFormat="1" ht="12.75" customHeight="1" x14ac:dyDescent="0.2">
      <c r="A7" s="871" t="s">
        <v>8</v>
      </c>
      <c r="B7" s="871" t="s">
        <v>9</v>
      </c>
      <c r="C7" s="871" t="s">
        <v>10</v>
      </c>
      <c r="D7" s="871" t="s">
        <v>83</v>
      </c>
      <c r="E7" s="871" t="s">
        <v>11</v>
      </c>
      <c r="F7" s="871" t="s">
        <v>512</v>
      </c>
    </row>
    <row r="8" spans="1:6" s="231" customFormat="1" ht="12.75" customHeight="1" x14ac:dyDescent="0.2">
      <c r="A8" s="872"/>
      <c r="B8" s="872"/>
      <c r="C8" s="872"/>
      <c r="D8" s="872"/>
      <c r="E8" s="872"/>
      <c r="F8" s="872"/>
    </row>
    <row r="9" spans="1:6" s="231" customFormat="1" ht="76.5" x14ac:dyDescent="0.2">
      <c r="A9" s="349" t="s">
        <v>30</v>
      </c>
      <c r="B9" s="349" t="s">
        <v>1561</v>
      </c>
      <c r="C9" s="349">
        <v>1991</v>
      </c>
      <c r="D9" s="349" t="s">
        <v>1560</v>
      </c>
      <c r="E9" s="350" t="s">
        <v>1629</v>
      </c>
      <c r="F9" s="351" t="s">
        <v>1559</v>
      </c>
    </row>
    <row r="10" spans="1:6" s="231" customFormat="1" ht="102" x14ac:dyDescent="0.2">
      <c r="A10" s="349" t="s">
        <v>44</v>
      </c>
      <c r="B10" s="349">
        <v>527</v>
      </c>
      <c r="C10" s="349">
        <v>1999</v>
      </c>
      <c r="D10" s="349" t="s">
        <v>1558</v>
      </c>
      <c r="E10" s="350" t="s">
        <v>1628</v>
      </c>
      <c r="F10" s="351" t="s">
        <v>1557</v>
      </c>
    </row>
    <row r="11" spans="1:6" s="231" customFormat="1" ht="51" x14ac:dyDescent="0.2">
      <c r="A11" s="349" t="s">
        <v>44</v>
      </c>
      <c r="B11" s="349">
        <v>594</v>
      </c>
      <c r="C11" s="349">
        <v>2000</v>
      </c>
      <c r="D11" s="349" t="s">
        <v>1556</v>
      </c>
      <c r="E11" s="350" t="s">
        <v>1862</v>
      </c>
      <c r="F11" s="351" t="s">
        <v>1555</v>
      </c>
    </row>
    <row r="12" spans="1:6" s="231" customFormat="1" ht="51" x14ac:dyDescent="0.2">
      <c r="A12" s="349" t="s">
        <v>44</v>
      </c>
      <c r="B12" s="349" t="s">
        <v>1627</v>
      </c>
      <c r="C12" s="349">
        <v>2005</v>
      </c>
      <c r="D12" s="349" t="s">
        <v>1554</v>
      </c>
      <c r="E12" s="352" t="s">
        <v>1626</v>
      </c>
      <c r="F12" s="351" t="s">
        <v>1553</v>
      </c>
    </row>
    <row r="13" spans="1:6" s="231" customFormat="1" ht="38.25" x14ac:dyDescent="0.2">
      <c r="A13" s="349" t="s">
        <v>44</v>
      </c>
      <c r="B13" s="349">
        <v>1273</v>
      </c>
      <c r="C13" s="349">
        <v>2009</v>
      </c>
      <c r="D13" s="349" t="s">
        <v>1552</v>
      </c>
      <c r="E13" s="353" t="s">
        <v>89</v>
      </c>
      <c r="F13" s="351" t="s">
        <v>1551</v>
      </c>
    </row>
    <row r="14" spans="1:6" s="231" customFormat="1" ht="89.25" x14ac:dyDescent="0.2">
      <c r="A14" s="349" t="s">
        <v>44</v>
      </c>
      <c r="B14" s="349">
        <v>2195</v>
      </c>
      <c r="C14" s="349">
        <v>2022</v>
      </c>
      <c r="D14" s="349" t="s">
        <v>1399</v>
      </c>
      <c r="E14" s="354" t="s">
        <v>828</v>
      </c>
      <c r="F14" s="351" t="s">
        <v>1400</v>
      </c>
    </row>
    <row r="15" spans="1:6" s="231" customFormat="1" ht="51" x14ac:dyDescent="0.2">
      <c r="A15" s="349" t="s">
        <v>44</v>
      </c>
      <c r="B15" s="349">
        <v>2080</v>
      </c>
      <c r="C15" s="349">
        <v>2021</v>
      </c>
      <c r="D15" s="349" t="s">
        <v>1178</v>
      </c>
      <c r="E15" s="354" t="s">
        <v>89</v>
      </c>
      <c r="F15" s="351" t="s">
        <v>1179</v>
      </c>
    </row>
    <row r="16" spans="1:6" s="231" customFormat="1" ht="38.25" x14ac:dyDescent="0.2">
      <c r="A16" s="349" t="s">
        <v>44</v>
      </c>
      <c r="B16" s="349">
        <v>1341</v>
      </c>
      <c r="C16" s="349">
        <v>2009</v>
      </c>
      <c r="D16" s="349" t="s">
        <v>1550</v>
      </c>
      <c r="E16" s="350" t="s">
        <v>89</v>
      </c>
      <c r="F16" s="355" t="s">
        <v>1549</v>
      </c>
    </row>
    <row r="17" spans="1:6" s="231" customFormat="1" ht="89.25" x14ac:dyDescent="0.2">
      <c r="A17" s="349" t="s">
        <v>44</v>
      </c>
      <c r="B17" s="349">
        <v>1437</v>
      </c>
      <c r="C17" s="349">
        <v>2011</v>
      </c>
      <c r="D17" s="349" t="s">
        <v>1548</v>
      </c>
      <c r="E17" s="350" t="s">
        <v>89</v>
      </c>
      <c r="F17" s="355" t="s">
        <v>1547</v>
      </c>
    </row>
    <row r="18" spans="1:6" s="231" customFormat="1" ht="25.5" x14ac:dyDescent="0.2">
      <c r="A18" s="349" t="s">
        <v>44</v>
      </c>
      <c r="B18" s="349">
        <v>1564</v>
      </c>
      <c r="C18" s="349">
        <v>2011</v>
      </c>
      <c r="D18" s="349" t="s">
        <v>1546</v>
      </c>
      <c r="E18" s="350" t="s">
        <v>89</v>
      </c>
      <c r="F18" s="355" t="s">
        <v>1545</v>
      </c>
    </row>
    <row r="19" spans="1:6" s="231" customFormat="1" ht="38.25" x14ac:dyDescent="0.2">
      <c r="A19" s="349" t="s">
        <v>44</v>
      </c>
      <c r="B19" s="349">
        <v>1712</v>
      </c>
      <c r="C19" s="349">
        <v>2014</v>
      </c>
      <c r="D19" s="349" t="s">
        <v>222</v>
      </c>
      <c r="E19" s="356" t="s">
        <v>89</v>
      </c>
      <c r="F19" s="355" t="s">
        <v>761</v>
      </c>
    </row>
    <row r="20" spans="1:6" s="231" customFormat="1" ht="63.75" x14ac:dyDescent="0.2">
      <c r="A20" s="357" t="s">
        <v>44</v>
      </c>
      <c r="B20" s="357" t="s">
        <v>1863</v>
      </c>
      <c r="C20" s="357" t="s">
        <v>1864</v>
      </c>
      <c r="D20" s="357" t="s">
        <v>1310</v>
      </c>
      <c r="E20" s="358" t="s">
        <v>89</v>
      </c>
      <c r="F20" s="359" t="s">
        <v>1865</v>
      </c>
    </row>
    <row r="21" spans="1:6" s="231" customFormat="1" ht="127.5" x14ac:dyDescent="0.2">
      <c r="A21" s="349" t="s">
        <v>44</v>
      </c>
      <c r="B21" s="349">
        <v>1341</v>
      </c>
      <c r="C21" s="349">
        <v>2009</v>
      </c>
      <c r="D21" s="349" t="s">
        <v>762</v>
      </c>
      <c r="E21" s="354" t="s">
        <v>89</v>
      </c>
      <c r="F21" s="355" t="s">
        <v>763</v>
      </c>
    </row>
    <row r="22" spans="1:6" s="231" customFormat="1" ht="114.75" x14ac:dyDescent="0.2">
      <c r="A22" s="349" t="s">
        <v>44</v>
      </c>
      <c r="B22" s="349">
        <v>1266</v>
      </c>
      <c r="C22" s="349">
        <v>2008</v>
      </c>
      <c r="D22" s="349" t="s">
        <v>1172</v>
      </c>
      <c r="E22" s="354" t="s">
        <v>89</v>
      </c>
      <c r="F22" s="351" t="s">
        <v>1173</v>
      </c>
    </row>
    <row r="23" spans="1:6" s="231" customFormat="1" ht="51" x14ac:dyDescent="0.2">
      <c r="A23" s="349" t="s">
        <v>44</v>
      </c>
      <c r="B23" s="349">
        <v>1955</v>
      </c>
      <c r="C23" s="349">
        <v>2019</v>
      </c>
      <c r="D23" s="349" t="s">
        <v>1544</v>
      </c>
      <c r="E23" s="350" t="s">
        <v>1543</v>
      </c>
      <c r="F23" s="351" t="s">
        <v>1542</v>
      </c>
    </row>
    <row r="24" spans="1:6" s="231" customFormat="1" ht="63.75" x14ac:dyDescent="0.2">
      <c r="A24" s="349" t="s">
        <v>44</v>
      </c>
      <c r="B24" s="349">
        <v>1273</v>
      </c>
      <c r="C24" s="349">
        <v>2009</v>
      </c>
      <c r="D24" s="349" t="s">
        <v>764</v>
      </c>
      <c r="E24" s="356" t="s">
        <v>89</v>
      </c>
      <c r="F24" s="355" t="s">
        <v>765</v>
      </c>
    </row>
    <row r="25" spans="1:6" s="231" customFormat="1" ht="63.75" x14ac:dyDescent="0.2">
      <c r="A25" s="357" t="s">
        <v>1134</v>
      </c>
      <c r="B25" s="357" t="s">
        <v>1866</v>
      </c>
      <c r="C25" s="357" t="s">
        <v>1867</v>
      </c>
      <c r="D25" s="357" t="s">
        <v>1337</v>
      </c>
      <c r="E25" s="360" t="s">
        <v>89</v>
      </c>
      <c r="F25" s="361" t="s">
        <v>1868</v>
      </c>
    </row>
    <row r="26" spans="1:6" s="231" customFormat="1" ht="76.5" x14ac:dyDescent="0.2">
      <c r="A26" s="349" t="s">
        <v>1134</v>
      </c>
      <c r="B26" s="349">
        <v>338</v>
      </c>
      <c r="C26" s="349">
        <v>2022</v>
      </c>
      <c r="D26" s="349" t="s">
        <v>1401</v>
      </c>
      <c r="E26" s="356" t="s">
        <v>1402</v>
      </c>
      <c r="F26" s="351" t="s">
        <v>1403</v>
      </c>
    </row>
    <row r="27" spans="1:6" s="231" customFormat="1" ht="89.25" x14ac:dyDescent="0.2">
      <c r="A27" s="349" t="s">
        <v>1134</v>
      </c>
      <c r="B27" s="349">
        <v>88</v>
      </c>
      <c r="C27" s="349">
        <v>2022</v>
      </c>
      <c r="D27" s="349" t="s">
        <v>1404</v>
      </c>
      <c r="E27" s="350" t="s">
        <v>89</v>
      </c>
      <c r="F27" s="351" t="s">
        <v>1405</v>
      </c>
    </row>
    <row r="28" spans="1:6" s="231" customFormat="1" ht="76.5" x14ac:dyDescent="0.2">
      <c r="A28" s="349" t="s">
        <v>1134</v>
      </c>
      <c r="B28" s="349">
        <v>620</v>
      </c>
      <c r="C28" s="349">
        <v>2020</v>
      </c>
      <c r="D28" s="349" t="s">
        <v>1180</v>
      </c>
      <c r="E28" s="354" t="s">
        <v>89</v>
      </c>
      <c r="F28" s="351" t="s">
        <v>1181</v>
      </c>
    </row>
    <row r="29" spans="1:6" s="231" customFormat="1" ht="76.5" x14ac:dyDescent="0.2">
      <c r="A29" s="349" t="s">
        <v>1134</v>
      </c>
      <c r="B29" s="349">
        <v>1008</v>
      </c>
      <c r="C29" s="349">
        <v>2018</v>
      </c>
      <c r="D29" s="349" t="s">
        <v>766</v>
      </c>
      <c r="E29" s="356" t="s">
        <v>89</v>
      </c>
      <c r="F29" s="355" t="s">
        <v>767</v>
      </c>
    </row>
    <row r="30" spans="1:6" s="231" customFormat="1" ht="63.75" x14ac:dyDescent="0.2">
      <c r="A30" s="349" t="s">
        <v>1134</v>
      </c>
      <c r="B30" s="349">
        <v>1081</v>
      </c>
      <c r="C30" s="349">
        <v>2015</v>
      </c>
      <c r="D30" s="349" t="s">
        <v>1135</v>
      </c>
      <c r="E30" s="356" t="s">
        <v>1136</v>
      </c>
      <c r="F30" s="355" t="s">
        <v>1137</v>
      </c>
    </row>
    <row r="31" spans="1:6" s="231" customFormat="1" ht="25.5" x14ac:dyDescent="0.2">
      <c r="A31" s="349" t="s">
        <v>1134</v>
      </c>
      <c r="B31" s="349">
        <v>103</v>
      </c>
      <c r="C31" s="349">
        <v>2015</v>
      </c>
      <c r="D31" s="349" t="s">
        <v>768</v>
      </c>
      <c r="E31" s="356" t="s">
        <v>89</v>
      </c>
      <c r="F31" s="355" t="s">
        <v>1117</v>
      </c>
    </row>
    <row r="32" spans="1:6" s="231" customFormat="1" ht="51" x14ac:dyDescent="0.2">
      <c r="A32" s="349" t="s">
        <v>1134</v>
      </c>
      <c r="B32" s="349">
        <v>1078</v>
      </c>
      <c r="C32" s="349">
        <v>2015</v>
      </c>
      <c r="D32" s="349" t="s">
        <v>1170</v>
      </c>
      <c r="E32" s="354" t="s">
        <v>89</v>
      </c>
      <c r="F32" s="351" t="s">
        <v>1171</v>
      </c>
    </row>
    <row r="33" spans="1:6" s="231" customFormat="1" ht="63.75" x14ac:dyDescent="0.2">
      <c r="A33" s="349" t="s">
        <v>1134</v>
      </c>
      <c r="B33" s="349">
        <v>2573</v>
      </c>
      <c r="C33" s="349">
        <v>2014</v>
      </c>
      <c r="D33" s="349" t="s">
        <v>1168</v>
      </c>
      <c r="E33" s="354" t="s">
        <v>89</v>
      </c>
      <c r="F33" s="351" t="s">
        <v>1169</v>
      </c>
    </row>
    <row r="34" spans="1:6" s="231" customFormat="1" ht="36" customHeight="1" x14ac:dyDescent="0.2">
      <c r="A34" s="357" t="s">
        <v>65</v>
      </c>
      <c r="B34" s="357" t="s">
        <v>1869</v>
      </c>
      <c r="C34" s="357" t="s">
        <v>1870</v>
      </c>
      <c r="D34" s="357" t="s">
        <v>1871</v>
      </c>
      <c r="E34" s="358" t="s">
        <v>89</v>
      </c>
      <c r="F34" s="362" t="s">
        <v>1872</v>
      </c>
    </row>
    <row r="35" spans="1:6" s="231" customFormat="1" ht="89.25" x14ac:dyDescent="0.2">
      <c r="A35" s="357" t="s">
        <v>65</v>
      </c>
      <c r="B35" s="357" t="s">
        <v>1873</v>
      </c>
      <c r="C35" s="357" t="s">
        <v>1874</v>
      </c>
      <c r="D35" s="357" t="s">
        <v>1875</v>
      </c>
      <c r="E35" s="358" t="s">
        <v>89</v>
      </c>
      <c r="F35" s="361" t="s">
        <v>1876</v>
      </c>
    </row>
    <row r="36" spans="1:6" s="231" customFormat="1" ht="89.25" x14ac:dyDescent="0.2">
      <c r="A36" s="349" t="s">
        <v>1165</v>
      </c>
      <c r="B36" s="349">
        <v>680</v>
      </c>
      <c r="C36" s="349">
        <v>2001</v>
      </c>
      <c r="D36" s="349" t="s">
        <v>1166</v>
      </c>
      <c r="E36" s="354" t="s">
        <v>89</v>
      </c>
      <c r="F36" s="351" t="s">
        <v>1167</v>
      </c>
    </row>
    <row r="37" spans="1:6" s="231" customFormat="1" ht="140.25" x14ac:dyDescent="0.2">
      <c r="A37" s="349" t="s">
        <v>1134</v>
      </c>
      <c r="B37" s="349">
        <v>1704</v>
      </c>
      <c r="C37" s="349">
        <v>2012</v>
      </c>
      <c r="D37" s="349" t="s">
        <v>1541</v>
      </c>
      <c r="E37" s="350" t="s">
        <v>89</v>
      </c>
      <c r="F37" s="355" t="s">
        <v>1540</v>
      </c>
    </row>
    <row r="38" spans="1:6" s="231" customFormat="1" ht="51" x14ac:dyDescent="0.2">
      <c r="A38" s="349" t="s">
        <v>1134</v>
      </c>
      <c r="B38" s="349">
        <v>235</v>
      </c>
      <c r="C38" s="349">
        <v>2010</v>
      </c>
      <c r="D38" s="349" t="s">
        <v>1539</v>
      </c>
      <c r="E38" s="350" t="s">
        <v>89</v>
      </c>
      <c r="F38" s="363" t="s">
        <v>1538</v>
      </c>
    </row>
    <row r="39" spans="1:6" s="231" customFormat="1" ht="63.75" x14ac:dyDescent="0.2">
      <c r="A39" s="349" t="s">
        <v>76</v>
      </c>
      <c r="B39" s="349" t="s">
        <v>1537</v>
      </c>
      <c r="C39" s="349">
        <v>2011</v>
      </c>
      <c r="D39" s="349" t="s">
        <v>1536</v>
      </c>
      <c r="E39" s="350" t="s">
        <v>89</v>
      </c>
      <c r="F39" s="355" t="s">
        <v>1535</v>
      </c>
    </row>
    <row r="40" spans="1:6" s="231" customFormat="1" ht="51" x14ac:dyDescent="0.2">
      <c r="A40" s="349" t="s">
        <v>76</v>
      </c>
      <c r="B40" s="349" t="s">
        <v>1534</v>
      </c>
      <c r="C40" s="349">
        <v>2011</v>
      </c>
      <c r="D40" s="349" t="s">
        <v>1533</v>
      </c>
      <c r="E40" s="350" t="s">
        <v>1625</v>
      </c>
      <c r="F40" s="355" t="s">
        <v>1532</v>
      </c>
    </row>
    <row r="41" spans="1:6" s="231" customFormat="1" ht="63.75" x14ac:dyDescent="0.2">
      <c r="A41" s="349" t="s">
        <v>76</v>
      </c>
      <c r="B41" s="349" t="s">
        <v>1531</v>
      </c>
      <c r="C41" s="349">
        <v>2011</v>
      </c>
      <c r="D41" s="349" t="s">
        <v>1530</v>
      </c>
      <c r="E41" s="350" t="s">
        <v>1529</v>
      </c>
      <c r="F41" s="355" t="s">
        <v>1528</v>
      </c>
    </row>
    <row r="42" spans="1:6" s="231" customFormat="1" ht="76.5" x14ac:dyDescent="0.2">
      <c r="A42" s="349" t="s">
        <v>76</v>
      </c>
      <c r="B42" s="349">
        <v>2893</v>
      </c>
      <c r="C42" s="349">
        <v>2020</v>
      </c>
      <c r="D42" s="349" t="s">
        <v>1182</v>
      </c>
      <c r="E42" s="354" t="s">
        <v>89</v>
      </c>
      <c r="F42" s="363" t="s">
        <v>1183</v>
      </c>
    </row>
    <row r="43" spans="1:6" s="231" customFormat="1" ht="63.75" x14ac:dyDescent="0.2">
      <c r="A43" s="349" t="s">
        <v>1131</v>
      </c>
      <c r="B43" s="349">
        <v>1519</v>
      </c>
      <c r="C43" s="349">
        <v>2020</v>
      </c>
      <c r="D43" s="349" t="s">
        <v>1132</v>
      </c>
      <c r="E43" s="350" t="s">
        <v>89</v>
      </c>
      <c r="F43" s="355" t="s">
        <v>1133</v>
      </c>
    </row>
    <row r="44" spans="1:6" s="231" customFormat="1" ht="204" x14ac:dyDescent="0.2">
      <c r="A44" s="349" t="s">
        <v>1131</v>
      </c>
      <c r="B44" s="349" t="s">
        <v>267</v>
      </c>
      <c r="C44" s="349">
        <v>2019</v>
      </c>
      <c r="D44" s="349" t="s">
        <v>917</v>
      </c>
      <c r="E44" s="350" t="s">
        <v>89</v>
      </c>
      <c r="F44" s="355" t="s">
        <v>918</v>
      </c>
    </row>
    <row r="45" spans="1:6" s="231" customFormat="1" ht="63.75" x14ac:dyDescent="0.2">
      <c r="A45" s="357" t="s">
        <v>1131</v>
      </c>
      <c r="B45" s="357" t="s">
        <v>1877</v>
      </c>
      <c r="C45" s="357" t="s">
        <v>1878</v>
      </c>
      <c r="D45" s="357" t="s">
        <v>1506</v>
      </c>
      <c r="E45" s="358" t="s">
        <v>89</v>
      </c>
      <c r="F45" s="359" t="s">
        <v>1879</v>
      </c>
    </row>
    <row r="46" spans="1:6" s="231" customFormat="1" ht="63.75" x14ac:dyDescent="0.2">
      <c r="A46" s="357" t="s">
        <v>1131</v>
      </c>
      <c r="B46" s="357" t="s">
        <v>1880</v>
      </c>
      <c r="C46" s="357" t="s">
        <v>1878</v>
      </c>
      <c r="D46" s="357" t="s">
        <v>1881</v>
      </c>
      <c r="E46" s="358" t="s">
        <v>89</v>
      </c>
      <c r="F46" s="359" t="s">
        <v>1882</v>
      </c>
    </row>
    <row r="47" spans="1:6" s="231" customFormat="1" ht="76.5" x14ac:dyDescent="0.2">
      <c r="A47" s="349" t="s">
        <v>771</v>
      </c>
      <c r="B47" s="349" t="s">
        <v>772</v>
      </c>
      <c r="C47" s="349">
        <v>2018</v>
      </c>
      <c r="D47" s="349" t="s">
        <v>773</v>
      </c>
      <c r="E47" s="350" t="s">
        <v>89</v>
      </c>
      <c r="F47" s="355" t="s">
        <v>774</v>
      </c>
    </row>
    <row r="48" spans="1:6" s="231" customFormat="1" ht="51" x14ac:dyDescent="0.2">
      <c r="A48" s="349" t="s">
        <v>1138</v>
      </c>
      <c r="B48" s="349" t="s">
        <v>1140</v>
      </c>
      <c r="C48" s="349" t="s">
        <v>1624</v>
      </c>
      <c r="D48" s="349" t="s">
        <v>1141</v>
      </c>
      <c r="E48" s="350" t="s">
        <v>89</v>
      </c>
      <c r="F48" s="355" t="s">
        <v>1142</v>
      </c>
    </row>
    <row r="49" spans="1:7" s="231" customFormat="1" ht="76.5" x14ac:dyDescent="0.2">
      <c r="A49" s="349" t="s">
        <v>1143</v>
      </c>
      <c r="B49" s="349">
        <v>3564</v>
      </c>
      <c r="C49" s="349">
        <v>2015</v>
      </c>
      <c r="D49" s="349" t="s">
        <v>775</v>
      </c>
      <c r="E49" s="364" t="s">
        <v>89</v>
      </c>
      <c r="F49" s="355" t="s">
        <v>1144</v>
      </c>
      <c r="G49" s="868"/>
    </row>
    <row r="50" spans="1:7" s="231" customFormat="1" ht="51" x14ac:dyDescent="0.2">
      <c r="A50" s="349" t="s">
        <v>771</v>
      </c>
      <c r="B50" s="349" t="s">
        <v>776</v>
      </c>
      <c r="C50" s="349">
        <v>2017</v>
      </c>
      <c r="D50" s="349" t="s">
        <v>777</v>
      </c>
      <c r="E50" s="365" t="s">
        <v>89</v>
      </c>
      <c r="F50" s="366" t="s">
        <v>1623</v>
      </c>
      <c r="G50" s="869"/>
    </row>
    <row r="51" spans="1:7" s="231" customFormat="1" ht="76.5" x14ac:dyDescent="0.2">
      <c r="A51" s="349" t="s">
        <v>1622</v>
      </c>
      <c r="B51" s="349">
        <v>305</v>
      </c>
      <c r="C51" s="349">
        <v>2008</v>
      </c>
      <c r="D51" s="349" t="s">
        <v>778</v>
      </c>
      <c r="E51" s="367" t="s">
        <v>89</v>
      </c>
      <c r="F51" s="355" t="s">
        <v>779</v>
      </c>
      <c r="G51" s="869"/>
    </row>
    <row r="52" spans="1:7" s="231" customFormat="1" ht="25.5" x14ac:dyDescent="0.2">
      <c r="A52" s="349" t="s">
        <v>224</v>
      </c>
      <c r="B52" s="349">
        <v>40</v>
      </c>
      <c r="C52" s="349" t="s">
        <v>1621</v>
      </c>
      <c r="D52" s="349" t="s">
        <v>780</v>
      </c>
      <c r="E52" s="365" t="s">
        <v>89</v>
      </c>
      <c r="F52" s="368" t="s">
        <v>781</v>
      </c>
      <c r="G52" s="870"/>
    </row>
    <row r="53" spans="1:7" s="231" customFormat="1" ht="76.5" x14ac:dyDescent="0.2">
      <c r="A53" s="349" t="s">
        <v>223</v>
      </c>
      <c r="B53" s="349">
        <v>4</v>
      </c>
      <c r="C53" s="349">
        <v>2016</v>
      </c>
      <c r="D53" s="349" t="s">
        <v>782</v>
      </c>
      <c r="E53" s="356" t="s">
        <v>89</v>
      </c>
      <c r="F53" s="355" t="s">
        <v>783</v>
      </c>
      <c r="G53" s="869"/>
    </row>
    <row r="54" spans="1:7" s="231" customFormat="1" ht="51" x14ac:dyDescent="0.2">
      <c r="A54" s="349" t="s">
        <v>1145</v>
      </c>
      <c r="B54" s="349">
        <v>2</v>
      </c>
      <c r="C54" s="349">
        <v>2002</v>
      </c>
      <c r="D54" s="349" t="s">
        <v>784</v>
      </c>
      <c r="E54" s="356" t="s">
        <v>89</v>
      </c>
      <c r="F54" s="355" t="s">
        <v>785</v>
      </c>
      <c r="G54" s="869"/>
    </row>
    <row r="55" spans="1:7" s="231" customFormat="1" ht="25.5" x14ac:dyDescent="0.2">
      <c r="A55" s="349" t="s">
        <v>1145</v>
      </c>
      <c r="B55" s="349">
        <v>15</v>
      </c>
      <c r="C55" s="349">
        <v>2017</v>
      </c>
      <c r="D55" s="349" t="s">
        <v>1146</v>
      </c>
      <c r="E55" s="354" t="s">
        <v>89</v>
      </c>
      <c r="F55" s="355" t="s">
        <v>1147</v>
      </c>
      <c r="G55" s="869"/>
    </row>
    <row r="56" spans="1:7" s="231" customFormat="1" ht="25.5" x14ac:dyDescent="0.2">
      <c r="A56" s="349" t="s">
        <v>823</v>
      </c>
      <c r="B56" s="349">
        <v>23</v>
      </c>
      <c r="C56" s="349">
        <v>2018</v>
      </c>
      <c r="D56" s="349" t="s">
        <v>1148</v>
      </c>
      <c r="E56" s="354" t="s">
        <v>89</v>
      </c>
      <c r="F56" s="363" t="s">
        <v>1149</v>
      </c>
      <c r="G56" s="869"/>
    </row>
    <row r="57" spans="1:7" s="231" customFormat="1" ht="51" x14ac:dyDescent="0.2">
      <c r="A57" s="349" t="s">
        <v>1150</v>
      </c>
      <c r="B57" s="349">
        <v>559</v>
      </c>
      <c r="C57" s="349">
        <v>2014</v>
      </c>
      <c r="D57" s="349" t="s">
        <v>1151</v>
      </c>
      <c r="E57" s="354" t="s">
        <v>89</v>
      </c>
      <c r="F57" s="363" t="s">
        <v>1152</v>
      </c>
      <c r="G57" s="869"/>
    </row>
    <row r="58" spans="1:7" s="231" customFormat="1" ht="25.5" x14ac:dyDescent="0.2">
      <c r="A58" s="349" t="s">
        <v>1153</v>
      </c>
      <c r="B58" s="349"/>
      <c r="C58" s="349">
        <v>2020</v>
      </c>
      <c r="D58" s="349" t="s">
        <v>1154</v>
      </c>
      <c r="E58" s="354" t="s">
        <v>89</v>
      </c>
      <c r="F58" s="363" t="s">
        <v>1155</v>
      </c>
      <c r="G58" s="230"/>
    </row>
    <row r="59" spans="1:7" s="231" customFormat="1" ht="51" x14ac:dyDescent="0.2">
      <c r="A59" s="349" t="s">
        <v>863</v>
      </c>
      <c r="B59" s="349">
        <v>2</v>
      </c>
      <c r="C59" s="349">
        <v>2019</v>
      </c>
      <c r="D59" s="349" t="s">
        <v>1160</v>
      </c>
      <c r="E59" s="354" t="s">
        <v>89</v>
      </c>
      <c r="F59" s="351" t="s">
        <v>1161</v>
      </c>
      <c r="G59" s="230"/>
    </row>
    <row r="60" spans="1:7" s="231" customFormat="1" ht="89.25" x14ac:dyDescent="0.2">
      <c r="A60" s="349" t="s">
        <v>1527</v>
      </c>
      <c r="B60" s="349">
        <v>2</v>
      </c>
      <c r="C60" s="349">
        <v>2022</v>
      </c>
      <c r="D60" s="349" t="s">
        <v>1526</v>
      </c>
      <c r="E60" s="350" t="s">
        <v>89</v>
      </c>
      <c r="F60" s="351" t="s">
        <v>1525</v>
      </c>
    </row>
    <row r="61" spans="1:7" s="231" customFormat="1" ht="63.75" x14ac:dyDescent="0.2">
      <c r="A61" s="357" t="s">
        <v>1162</v>
      </c>
      <c r="B61" s="357" t="s">
        <v>1883</v>
      </c>
      <c r="C61" s="357" t="s">
        <v>1874</v>
      </c>
      <c r="D61" s="357" t="s">
        <v>1884</v>
      </c>
      <c r="E61" s="360" t="s">
        <v>89</v>
      </c>
      <c r="F61" s="361" t="s">
        <v>1885</v>
      </c>
    </row>
    <row r="62" spans="1:7" s="231" customFormat="1" ht="76.5" x14ac:dyDescent="0.2">
      <c r="A62" s="349" t="s">
        <v>1162</v>
      </c>
      <c r="B62" s="349">
        <v>3072</v>
      </c>
      <c r="C62" s="349">
        <v>2020</v>
      </c>
      <c r="D62" s="349" t="s">
        <v>1163</v>
      </c>
      <c r="E62" s="354" t="s">
        <v>89</v>
      </c>
      <c r="F62" s="351" t="s">
        <v>1164</v>
      </c>
      <c r="G62" s="230"/>
    </row>
    <row r="63" spans="1:7" s="231" customFormat="1" ht="66" customHeight="1" x14ac:dyDescent="0.2">
      <c r="A63" s="349" t="s">
        <v>1162</v>
      </c>
      <c r="B63" s="349">
        <v>3701</v>
      </c>
      <c r="C63" s="349">
        <v>2011</v>
      </c>
      <c r="D63" s="349" t="s">
        <v>1174</v>
      </c>
      <c r="E63" s="354" t="s">
        <v>89</v>
      </c>
      <c r="F63" s="351" t="s">
        <v>1175</v>
      </c>
      <c r="G63" s="230"/>
    </row>
    <row r="64" spans="1:7" s="231" customFormat="1" ht="102" x14ac:dyDescent="0.2">
      <c r="A64" s="349" t="s">
        <v>1162</v>
      </c>
      <c r="B64" s="349">
        <v>3975</v>
      </c>
      <c r="C64" s="349">
        <v>2019</v>
      </c>
      <c r="D64" s="349" t="s">
        <v>1176</v>
      </c>
      <c r="E64" s="354" t="s">
        <v>89</v>
      </c>
      <c r="F64" s="351" t="s">
        <v>1177</v>
      </c>
      <c r="G64" s="230"/>
    </row>
    <row r="65" spans="1:6" s="231" customFormat="1" ht="25.5" x14ac:dyDescent="0.2">
      <c r="A65" s="349" t="s">
        <v>1156</v>
      </c>
      <c r="B65" s="349" t="s">
        <v>1157</v>
      </c>
      <c r="C65" s="349">
        <v>2018</v>
      </c>
      <c r="D65" s="349" t="s">
        <v>1158</v>
      </c>
      <c r="E65" s="354" t="s">
        <v>89</v>
      </c>
      <c r="F65" s="351" t="s">
        <v>1159</v>
      </c>
    </row>
    <row r="66" spans="1:6" s="231" customFormat="1" ht="51" x14ac:dyDescent="0.2">
      <c r="A66" s="349" t="s">
        <v>1886</v>
      </c>
      <c r="B66" s="349">
        <v>1074</v>
      </c>
      <c r="C66" s="349">
        <v>2015</v>
      </c>
      <c r="D66" s="349" t="s">
        <v>769</v>
      </c>
      <c r="E66" s="354" t="s">
        <v>770</v>
      </c>
      <c r="F66" s="351" t="s">
        <v>1139</v>
      </c>
    </row>
    <row r="67" spans="1:6" s="231" customFormat="1" ht="127.5" x14ac:dyDescent="0.2">
      <c r="A67" s="349" t="s">
        <v>825</v>
      </c>
      <c r="B67" s="349">
        <v>18</v>
      </c>
      <c r="C67" s="349">
        <v>2012</v>
      </c>
      <c r="D67" s="349" t="s">
        <v>1406</v>
      </c>
      <c r="E67" s="354" t="s">
        <v>89</v>
      </c>
      <c r="F67" s="351" t="s">
        <v>1407</v>
      </c>
    </row>
  </sheetData>
  <mergeCells count="11">
    <mergeCell ref="G49:G51"/>
    <mergeCell ref="G52:G57"/>
    <mergeCell ref="F7:F8"/>
    <mergeCell ref="A1:A4"/>
    <mergeCell ref="B1:E4"/>
    <mergeCell ref="A5:F6"/>
    <mergeCell ref="A7:A8"/>
    <mergeCell ref="B7:B8"/>
    <mergeCell ref="C7:C8"/>
    <mergeCell ref="D7:D8"/>
    <mergeCell ref="E7:E8"/>
  </mergeCells>
  <hyperlinks>
    <hyperlink ref="E13" r:id="rId1" xr:uid="{4C96FA50-A2E7-4EB6-AD48-BFD77AFE81F8}"/>
    <hyperlink ref="E14" r:id="rId2" location="34" xr:uid="{32007AC3-F0F0-4E43-86F4-9514E34545FF}"/>
    <hyperlink ref="E15" r:id="rId3" xr:uid="{F6950ACE-72FA-42D1-B1DA-0C48B9C135F0}"/>
    <hyperlink ref="E19" r:id="rId4" xr:uid="{69B73010-8A7C-4FAD-8DC4-2D42781681EF}"/>
    <hyperlink ref="E21" r:id="rId5" xr:uid="{2A59B9A4-62A5-4677-BA4B-AA41727C5B21}"/>
    <hyperlink ref="E22" r:id="rId6" xr:uid="{9115F0BA-95C2-42E1-920E-91DF7FA7CC19}"/>
    <hyperlink ref="E26" r:id="rId7" xr:uid="{FAFDDB07-1B64-4D21-BED9-FA2D6DB00E21}"/>
    <hyperlink ref="E28" r:id="rId8" xr:uid="{F394F31F-612E-4039-91B2-0F99643856E7}"/>
    <hyperlink ref="E24" r:id="rId9" xr:uid="{C71C91CE-13C7-4FD8-BC50-243041CCA5BA}"/>
    <hyperlink ref="E29" r:id="rId10" xr:uid="{9309C88E-A275-4B85-AD53-EB88A2A5FCE0}"/>
    <hyperlink ref="E30" r:id="rId11" xr:uid="{63D2D734-DCC7-4681-AADA-6B06D3A3E2CC}"/>
    <hyperlink ref="E31" r:id="rId12" xr:uid="{2C21684A-8256-4910-B116-17E7395993BD}"/>
    <hyperlink ref="E32" r:id="rId13" xr:uid="{1268BE77-DE3F-4AF3-90C6-DA44FBFD141A}"/>
    <hyperlink ref="E33" r:id="rId14" xr:uid="{6ACA775E-998D-44F1-869B-2BAB50811D27}"/>
    <hyperlink ref="E36" r:id="rId15" xr:uid="{A0FBEA28-31BB-452F-BA6D-1FA0961044A2}"/>
    <hyperlink ref="E42" r:id="rId16" xr:uid="{0E06B1CC-0DE8-4582-B92B-F06266BDAE5B}"/>
    <hyperlink ref="E45" r:id="rId17" xr:uid="{2F170B50-3398-42C5-BC88-E721348526DE}"/>
    <hyperlink ref="E49" r:id="rId18" xr:uid="{2D4D8874-69B9-421F-915D-8F0A6AC733D5}"/>
    <hyperlink ref="F50" r:id="rId19" xr:uid="{FDDA961B-FF50-4187-93C1-24AC4B4044B1}"/>
    <hyperlink ref="E53" r:id="rId20" location="2" xr:uid="{0A131F61-79DD-497F-93C1-DE25B5EDB45D}"/>
    <hyperlink ref="E54" r:id="rId21" xr:uid="{DFEFC065-1295-4AAE-A1FA-5AD707E42613}"/>
    <hyperlink ref="E55" r:id="rId22" xr:uid="{EC07B9AD-6495-4999-9163-34F4701CE5E4}"/>
    <hyperlink ref="E56" r:id="rId23" xr:uid="{A2BA577F-0550-42C1-997D-DAB2D018A5F0}"/>
    <hyperlink ref="E57" r:id="rId24" xr:uid="{6E28DA4C-9F0A-4638-9C71-139346F73E53}"/>
    <hyperlink ref="E58" r:id="rId25" xr:uid="{D378ECD0-0BD4-4D24-B84D-254E0915E10A}"/>
    <hyperlink ref="E59" r:id="rId26" xr:uid="{CE97E419-47EF-4379-B91B-63A42CDEA564}"/>
    <hyperlink ref="E62" r:id="rId27" xr:uid="{C620ED7A-FAC4-4EDF-9469-DBA875D5BBD8}"/>
    <hyperlink ref="E63" r:id="rId28" xr:uid="{8797C467-9498-4C79-87A4-11FB77E5A54E}"/>
    <hyperlink ref="E64" r:id="rId29" xr:uid="{DAB78B1F-7E46-4C0D-8498-3C9AE6BDE509}"/>
    <hyperlink ref="E66" r:id="rId30" xr:uid="{1E86D853-DBED-43FF-8407-2FA9CC1AB42D}"/>
    <hyperlink ref="E67" r:id="rId31" xr:uid="{44FE0FA3-8030-4E9F-A152-A179EF74D4FD}"/>
    <hyperlink ref="E9" r:id="rId32" display="https://www.corteconstitucional.gov.co/inicio/Constitucion%20politica%20de%20Colombia%20-%202015.pdf" xr:uid="{4F9159C7-79C4-45AB-966B-659914F59D2A}"/>
    <hyperlink ref="E10" r:id="rId33" display="https://www.funcionpublica.gov.co/eva/gestornormativo/norma.php?i=4276" xr:uid="{35402B12-7465-4F78-973A-DD24ACFA07A7}"/>
    <hyperlink ref="E11" r:id="rId34" display="https://normativa.archivogeneral.gov.co/ley-594-de-2000/" xr:uid="{0C061898-5BBE-49DB-A955-7CD949D540D9}"/>
    <hyperlink ref="E12" r:id="rId35" location=":~:text=%E2%80%9CPor%20la%20cual%20se%20dictan,p%C3%BAblicas%20o%20prestan%20servicios%20p%C3%BAblicos.%E2%80%9D" display="https://www.funcionpublica.gov.co/eva/gestornormativo/norma.php?i=17004#:~:text=%E2%80%9CPor%20la%20cual%20se%20dictan,p%C3%BAblicas%20o%20prestan%20servicios%20p%C3%BAblicos.%E2%80%9D" xr:uid="{7C8E0B7D-23A7-4659-A695-178D58D83156}"/>
    <hyperlink ref="E16" r:id="rId36" display="http://www.secretariasenado.gov.co/senado/basedoc/ley_1341_2009.html" xr:uid="{4A1E8B93-3A2A-4ACD-BCAF-3A084AC68FBB}"/>
    <hyperlink ref="E17" r:id="rId37" display="http://www.secretariasenado.gov.co/senado/basedoc/ley_1437_2011.html" xr:uid="{50C6DC9B-7162-4A3B-A6E3-1F2F29A36D11}"/>
    <hyperlink ref="E18" r:id="rId38" display="http://www.secretariasenado.gov.co/senado/basedoc/ley_1564_2012.html" xr:uid="{42DD59C5-D1ED-4F91-928A-C765329F4AAD}"/>
    <hyperlink ref="E23" r:id="rId39" display="http://www.secretariasenado.gov.co/senado/basedoc/ley_1955_2019.html" xr:uid="{02377C83-17ED-4ED7-B143-9464D60B2CE9}"/>
    <hyperlink ref="E25" r:id="rId40" xr:uid="{4C3A0D53-7759-492B-B5D3-5D6DC35498B6}"/>
    <hyperlink ref="E27" r:id="rId41" display="https://www.alcaldiabogota.gov.co/sisjur/normas/Norma1.jsp?i=120303" xr:uid="{2B825E2F-F325-4F19-B7A4-E2501DACFE33}"/>
    <hyperlink ref="E37" r:id="rId42" display="http://www.secretariasenado.gov.co/senado/basedoc/ley_1704_2014.html" xr:uid="{5D5B784A-A1C1-46E9-BC55-4CA7C49E95DC}"/>
    <hyperlink ref="E38" r:id="rId43" display="https://www.alcaldiabogota.gov.co/sisjur/normas/Norma1.jsp?i=38743&amp;dt=S" xr:uid="{845C5CFC-620F-4648-ABEE-EF0F0FED6C74}"/>
    <hyperlink ref="E39" r:id="rId44" display="https://www.crcom.gov.co/sites/default/files/normatividad/00003066.pdf" xr:uid="{70C79A50-5555-42FC-80A9-C7000624F2F8}"/>
    <hyperlink ref="E40" r:id="rId45" display="https://normograma.mintic.gov.co/mintic/docs/pdf/resolucion_crc_3067_2011.pdf" xr:uid="{8102F8DE-6581-4217-98E9-A3FFEAF8FA87}"/>
    <hyperlink ref="E41" r:id="rId46" display="https://www.crcom.gov.co/sites/default/files/normatividad/00003502.pdf" xr:uid="{1FE09F9B-5B4B-4708-B3B3-9E2B4FD9787B}"/>
    <hyperlink ref="E43" r:id="rId47" display="https://gobiernodigital.mintic.gov.co/692/articles-178658_Estandares_informacion.pdf" xr:uid="{E689CB02-533E-4DE4-AC4D-10DD48EF35EA}"/>
    <hyperlink ref="E44" r:id="rId48" display="https://www.alcaldiabogota.gov.co/sisjur/normas/Norma1.jsp?i=87123" xr:uid="{27ACB452-C318-4C2C-AA24-E8F7F76C4196}"/>
    <hyperlink ref="E47" r:id="rId49" display="https://www.minjusticia.gov.co/programas-co/control-para-el-manejo-sustancias-quimicas/Documents/normatividad/Resoluci%C3%B3n%200002%20de%2028%20de%20marzo%202018.pdf" xr:uid="{305E3406-97A0-4312-B956-AE41C0E6D9A7}"/>
    <hyperlink ref="E48" r:id="rId50" display="https://www.mincit.gov.co/ministerio/ministerio-en-breve/docs/5854-1.aspx" xr:uid="{B64B3A94-BFEA-4CD1-9AC5-4138AF0DB087}"/>
    <hyperlink ref="E51" r:id="rId51" xr:uid="{B010E6EC-FE86-4B14-9613-394543C88E6C}"/>
    <hyperlink ref="E50" r:id="rId52" display="https://www.educacionbogota.edu.co/portal_institucional/sites/default/files/2019-03/Resoluci%C3%B3n%20Distrital%20003%20de%202017.pdf" xr:uid="{4445C7BC-7896-4E90-B1E1-19D834E3450F}"/>
    <hyperlink ref="E52" r:id="rId53" display="https://www.idep.edu.co/sites/default/files/RES040DE2017.pdf" xr:uid="{C587F9E0-00EF-4F19-A293-7E86CC1DE3AA}"/>
    <hyperlink ref="E65" r:id="rId54" display="https://archivobogota.secretariageneral.gov.co/sites/default/files/documentacion-archivo/04_Sistema_Gesti%C3%B3n_Documento_Electronico_Archivo_SGDEA_RTF_1.0.pdf" xr:uid="{E5B17992-DEE2-4071-9CE6-6804E1A9D4AB}"/>
    <hyperlink ref="E60" r:id="rId55" display="https://dapre.presidencia.gov.co/normativa/normativa/DIRECTIVA%20PRESIDENCIAL%2002%20DEL%2024%20DE%20FEBRERO%20DE%202022.pdf" xr:uid="{201D507A-8158-4DC6-BADB-C9918190915D}"/>
    <hyperlink ref="E20" r:id="rId56" xr:uid="{FB83C12A-693D-44E9-B1F7-A376D98B13C6}"/>
    <hyperlink ref="E34" r:id="rId57" xr:uid="{79B5A592-1A33-42A1-8E56-3E45E99B93F4}"/>
    <hyperlink ref="E35" r:id="rId58" xr:uid="{B91C51A9-8902-45CB-BCAA-085223059BF0}"/>
    <hyperlink ref="E46" r:id="rId59" xr:uid="{BD2B7FF6-19D7-4A7C-B571-58D21F078902}"/>
    <hyperlink ref="E61" r:id="rId60" xr:uid="{63EC768D-F3FE-494B-92D9-AE78331B9D78}"/>
  </hyperlinks>
  <pageMargins left="0.7" right="0.7" top="0.75" bottom="0.75" header="0" footer="0"/>
  <pageSetup scale="47" orientation="portrait" r:id="rId61"/>
  <colBreaks count="1" manualBreakCount="1">
    <brk id="6" max="1048575" man="1"/>
  </colBreaks>
  <drawing r:id="rId6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AF1005"/>
  <sheetViews>
    <sheetView showGridLines="0" zoomScale="90" zoomScaleNormal="90" workbookViewId="0">
      <pane ySplit="7" topLeftCell="A22" activePane="bottomLeft" state="frozen"/>
      <selection pane="bottomLeft" activeCell="A177" sqref="A177:XFD177"/>
    </sheetView>
  </sheetViews>
  <sheetFormatPr baseColWidth="10" defaultColWidth="12.5703125" defaultRowHeight="15" customHeight="1" x14ac:dyDescent="0.2"/>
  <cols>
    <col min="1" max="1" width="23.85546875" style="82" customWidth="1"/>
    <col min="2" max="2" width="28.42578125" style="82" customWidth="1"/>
    <col min="3" max="3" width="10" style="82" customWidth="1"/>
    <col min="4" max="4" width="40.42578125" style="82" customWidth="1"/>
    <col min="5" max="5" width="35.140625" style="82" customWidth="1"/>
    <col min="6" max="6" width="58.42578125" style="82" customWidth="1"/>
    <col min="7" max="7" width="24.5703125" style="82" customWidth="1"/>
    <col min="8" max="8" width="39.42578125" style="82" customWidth="1"/>
    <col min="9" max="9" width="21.85546875" style="82" customWidth="1"/>
    <col min="10" max="10" width="23.85546875" style="82" customWidth="1"/>
    <col min="11" max="11" width="1.7109375" style="82" customWidth="1"/>
    <col min="12" max="12" width="24.5703125" style="82" customWidth="1"/>
    <col min="13" max="13" width="39.42578125" style="82" customWidth="1"/>
    <col min="14" max="14" width="25.85546875" style="82" customWidth="1"/>
    <col min="15" max="15" width="22.85546875" style="82" customWidth="1"/>
    <col min="16" max="16" width="20.140625" style="82" customWidth="1"/>
    <col min="17" max="19" width="11.42578125" style="82" customWidth="1"/>
    <col min="20" max="20" width="58.42578125" style="82" hidden="1" customWidth="1"/>
    <col min="21" max="21" width="10.7109375" style="82" hidden="1" customWidth="1"/>
    <col min="22" max="26" width="10.7109375" style="82" customWidth="1"/>
    <col min="27" max="16384" width="12.5703125" style="82"/>
  </cols>
  <sheetData>
    <row r="1" spans="1:26" ht="20.25" customHeight="1" x14ac:dyDescent="0.2">
      <c r="A1" s="853"/>
      <c r="B1" s="856" t="s">
        <v>508</v>
      </c>
      <c r="C1" s="886"/>
      <c r="D1" s="886"/>
      <c r="E1" s="887"/>
      <c r="F1" s="339" t="s">
        <v>509</v>
      </c>
      <c r="G1" s="159"/>
      <c r="H1" s="159"/>
      <c r="I1" s="159"/>
      <c r="J1" s="159"/>
      <c r="K1" s="159"/>
      <c r="L1" s="159"/>
      <c r="M1" s="159"/>
      <c r="N1" s="159"/>
      <c r="O1" s="159"/>
      <c r="P1" s="159"/>
      <c r="Q1" s="159"/>
      <c r="R1" s="159"/>
      <c r="S1" s="159"/>
      <c r="T1" s="159"/>
      <c r="U1" s="159"/>
      <c r="V1" s="159"/>
      <c r="W1" s="159"/>
      <c r="X1" s="159"/>
      <c r="Y1" s="159"/>
      <c r="Z1" s="159"/>
    </row>
    <row r="2" spans="1:26" ht="20.25" customHeight="1" x14ac:dyDescent="0.2">
      <c r="A2" s="853"/>
      <c r="B2" s="888"/>
      <c r="C2" s="889"/>
      <c r="D2" s="889"/>
      <c r="E2" s="890"/>
      <c r="F2" s="339" t="s">
        <v>510</v>
      </c>
      <c r="G2" s="159"/>
      <c r="H2" s="159"/>
      <c r="I2" s="159"/>
      <c r="J2" s="159"/>
      <c r="K2" s="159"/>
      <c r="L2" s="159"/>
      <c r="M2" s="159"/>
      <c r="N2" s="159"/>
      <c r="O2" s="159"/>
      <c r="P2" s="159"/>
      <c r="Q2" s="159"/>
      <c r="R2" s="159"/>
      <c r="S2" s="159"/>
      <c r="T2" s="159"/>
      <c r="U2" s="159"/>
      <c r="V2" s="159"/>
      <c r="W2" s="159"/>
      <c r="X2" s="159"/>
      <c r="Y2" s="159"/>
      <c r="Z2" s="159"/>
    </row>
    <row r="3" spans="1:26" ht="20.25" customHeight="1" x14ac:dyDescent="0.2">
      <c r="A3" s="853"/>
      <c r="B3" s="888"/>
      <c r="C3" s="889"/>
      <c r="D3" s="889"/>
      <c r="E3" s="890"/>
      <c r="F3" s="339" t="s">
        <v>511</v>
      </c>
      <c r="G3" s="159"/>
      <c r="H3" s="159"/>
      <c r="I3" s="159"/>
      <c r="J3" s="159"/>
      <c r="K3" s="159"/>
      <c r="L3" s="159"/>
      <c r="M3" s="159"/>
      <c r="N3" s="159"/>
      <c r="O3" s="159"/>
      <c r="P3" s="159"/>
      <c r="Q3" s="159"/>
      <c r="R3" s="159"/>
      <c r="S3" s="159"/>
      <c r="T3" s="159"/>
      <c r="U3" s="159"/>
      <c r="V3" s="159"/>
      <c r="W3" s="159"/>
      <c r="X3" s="159"/>
      <c r="Y3" s="159"/>
      <c r="Z3" s="159"/>
    </row>
    <row r="4" spans="1:26" ht="20.25" customHeight="1" x14ac:dyDescent="0.2">
      <c r="A4" s="885"/>
      <c r="B4" s="891"/>
      <c r="C4" s="892"/>
      <c r="D4" s="892"/>
      <c r="E4" s="893"/>
      <c r="F4" s="167" t="s">
        <v>527</v>
      </c>
      <c r="G4" s="159"/>
      <c r="H4" s="159"/>
      <c r="I4" s="159"/>
      <c r="J4" s="159"/>
      <c r="K4" s="159"/>
      <c r="L4" s="159"/>
      <c r="M4" s="159"/>
      <c r="N4" s="159"/>
      <c r="O4" s="159"/>
      <c r="P4" s="159"/>
      <c r="Q4" s="159"/>
      <c r="R4" s="159"/>
      <c r="S4" s="159"/>
      <c r="T4" s="159"/>
      <c r="U4" s="159"/>
      <c r="V4" s="159"/>
      <c r="W4" s="159"/>
      <c r="X4" s="159"/>
      <c r="Y4" s="159"/>
      <c r="Z4" s="159"/>
    </row>
    <row r="5" spans="1:26" ht="12" customHeight="1" x14ac:dyDescent="0.2">
      <c r="A5" s="863" t="s">
        <v>625</v>
      </c>
      <c r="B5" s="894"/>
      <c r="C5" s="894"/>
      <c r="D5" s="894"/>
      <c r="E5" s="894"/>
      <c r="F5" s="895"/>
      <c r="G5" s="159"/>
      <c r="H5" s="159"/>
      <c r="I5" s="159"/>
      <c r="J5" s="159"/>
      <c r="K5" s="159"/>
      <c r="L5" s="159"/>
      <c r="M5" s="159"/>
      <c r="N5" s="159"/>
      <c r="O5" s="159"/>
      <c r="P5" s="159"/>
      <c r="Q5" s="159"/>
      <c r="R5" s="159"/>
      <c r="S5" s="159"/>
      <c r="T5" s="159"/>
      <c r="U5" s="159"/>
      <c r="V5" s="159"/>
      <c r="W5" s="159"/>
      <c r="X5" s="159"/>
      <c r="Y5" s="159"/>
      <c r="Z5" s="159"/>
    </row>
    <row r="6" spans="1:26" ht="12" customHeight="1" x14ac:dyDescent="0.2">
      <c r="A6" s="896"/>
      <c r="B6" s="897"/>
      <c r="C6" s="897"/>
      <c r="D6" s="897"/>
      <c r="E6" s="897"/>
      <c r="F6" s="898"/>
      <c r="G6" s="159"/>
      <c r="H6" s="159"/>
      <c r="I6" s="159"/>
      <c r="J6" s="159"/>
      <c r="K6" s="159"/>
      <c r="L6" s="159"/>
      <c r="M6" s="159"/>
      <c r="N6" s="159"/>
      <c r="O6" s="159"/>
      <c r="P6" s="159"/>
      <c r="Q6" s="159"/>
      <c r="R6" s="159"/>
      <c r="S6" s="159"/>
      <c r="T6" s="159"/>
      <c r="U6" s="159"/>
      <c r="V6" s="159"/>
      <c r="W6" s="159"/>
      <c r="X6" s="159"/>
      <c r="Y6" s="159"/>
      <c r="Z6" s="159"/>
    </row>
    <row r="7" spans="1:26" ht="25.5" customHeight="1" thickBot="1" x14ac:dyDescent="0.25">
      <c r="A7" s="286" t="s">
        <v>8</v>
      </c>
      <c r="B7" s="286" t="s">
        <v>9</v>
      </c>
      <c r="C7" s="286" t="s">
        <v>10</v>
      </c>
      <c r="D7" s="286" t="s">
        <v>83</v>
      </c>
      <c r="E7" s="286" t="s">
        <v>11</v>
      </c>
      <c r="F7" s="286" t="s">
        <v>512</v>
      </c>
      <c r="G7" s="159"/>
      <c r="H7" s="159"/>
      <c r="I7" s="159"/>
      <c r="J7" s="159"/>
      <c r="K7" s="159"/>
      <c r="L7" s="159"/>
      <c r="M7" s="159"/>
      <c r="N7" s="159"/>
      <c r="O7" s="159"/>
      <c r="P7" s="159"/>
      <c r="Q7" s="159"/>
      <c r="R7" s="159"/>
      <c r="S7" s="159"/>
      <c r="T7" s="159"/>
      <c r="U7" s="159"/>
      <c r="V7" s="159"/>
      <c r="W7" s="159"/>
      <c r="X7" s="159"/>
      <c r="Y7" s="159"/>
      <c r="Z7" s="159"/>
    </row>
    <row r="8" spans="1:26" ht="62.25" customHeight="1" x14ac:dyDescent="0.2">
      <c r="A8" s="412" t="s">
        <v>71</v>
      </c>
      <c r="B8" s="413">
        <v>83</v>
      </c>
      <c r="C8" s="413">
        <v>1920</v>
      </c>
      <c r="D8" s="414" t="s">
        <v>979</v>
      </c>
      <c r="E8" s="415" t="s">
        <v>95</v>
      </c>
      <c r="F8" s="416"/>
      <c r="G8" s="159"/>
      <c r="H8" s="159"/>
      <c r="I8" s="159"/>
      <c r="J8" s="159"/>
      <c r="K8" s="159"/>
      <c r="L8" s="159"/>
      <c r="M8" s="159"/>
      <c r="N8" s="159"/>
      <c r="O8" s="159"/>
      <c r="P8" s="159"/>
      <c r="Q8" s="159"/>
      <c r="R8" s="159"/>
      <c r="S8" s="159"/>
      <c r="T8" s="159"/>
      <c r="U8" s="159"/>
      <c r="V8" s="159"/>
      <c r="W8" s="159"/>
      <c r="X8" s="159"/>
      <c r="Y8" s="159"/>
      <c r="Z8" s="159"/>
    </row>
    <row r="9" spans="1:26" ht="60" customHeight="1" x14ac:dyDescent="0.2">
      <c r="A9" s="417" t="s">
        <v>71</v>
      </c>
      <c r="B9" s="171">
        <v>9</v>
      </c>
      <c r="C9" s="171">
        <v>1999</v>
      </c>
      <c r="D9" s="172" t="s">
        <v>1929</v>
      </c>
      <c r="E9" s="170" t="s">
        <v>95</v>
      </c>
      <c r="F9" s="418"/>
      <c r="G9" s="159"/>
      <c r="H9" s="159"/>
      <c r="I9" s="159"/>
      <c r="J9" s="159"/>
      <c r="K9" s="159"/>
      <c r="L9" s="159"/>
      <c r="M9" s="159"/>
      <c r="N9" s="159"/>
      <c r="O9" s="159"/>
      <c r="P9" s="159"/>
      <c r="Q9" s="159"/>
      <c r="R9" s="159"/>
      <c r="S9" s="159"/>
      <c r="T9" s="159"/>
      <c r="U9" s="159"/>
      <c r="V9" s="159"/>
      <c r="W9" s="159"/>
      <c r="X9" s="159"/>
      <c r="Y9" s="159"/>
      <c r="Z9" s="159"/>
    </row>
    <row r="10" spans="1:26" ht="86.25" customHeight="1" x14ac:dyDescent="0.2">
      <c r="A10" s="417" t="s">
        <v>71</v>
      </c>
      <c r="B10" s="171">
        <v>92</v>
      </c>
      <c r="C10" s="171">
        <v>2003</v>
      </c>
      <c r="D10" s="172" t="s">
        <v>666</v>
      </c>
      <c r="E10" s="195" t="s">
        <v>95</v>
      </c>
      <c r="F10" s="419"/>
      <c r="G10" s="159"/>
      <c r="H10" s="159"/>
      <c r="I10" s="159"/>
      <c r="J10" s="159"/>
      <c r="K10" s="159"/>
      <c r="L10" s="159"/>
      <c r="M10" s="159"/>
      <c r="N10" s="159"/>
      <c r="O10" s="159"/>
      <c r="P10" s="159"/>
      <c r="Q10" s="159"/>
      <c r="R10" s="159"/>
      <c r="S10" s="159"/>
      <c r="T10" s="159"/>
      <c r="U10" s="159"/>
      <c r="V10" s="159"/>
      <c r="W10" s="159"/>
      <c r="X10" s="159"/>
      <c r="Y10" s="159"/>
      <c r="Z10" s="159"/>
    </row>
    <row r="11" spans="1:26" ht="69" customHeight="1" x14ac:dyDescent="0.2">
      <c r="A11" s="417" t="s">
        <v>71</v>
      </c>
      <c r="B11" s="171">
        <v>276</v>
      </c>
      <c r="C11" s="171">
        <v>2007</v>
      </c>
      <c r="D11" s="172" t="s">
        <v>1931</v>
      </c>
      <c r="E11" s="195" t="s">
        <v>95</v>
      </c>
      <c r="F11" s="419"/>
      <c r="G11" s="159"/>
      <c r="H11" s="159"/>
      <c r="I11" s="159"/>
      <c r="J11" s="159"/>
      <c r="K11" s="159"/>
      <c r="L11" s="159"/>
      <c r="M11" s="159"/>
      <c r="N11" s="159"/>
      <c r="O11" s="159"/>
      <c r="P11" s="159"/>
      <c r="Q11" s="159"/>
      <c r="R11" s="159"/>
      <c r="S11" s="159"/>
      <c r="T11" s="159"/>
      <c r="U11" s="159"/>
      <c r="V11" s="159"/>
      <c r="W11" s="159"/>
      <c r="X11" s="159"/>
      <c r="Y11" s="159"/>
      <c r="Z11" s="159"/>
    </row>
    <row r="12" spans="1:26" ht="111" customHeight="1" x14ac:dyDescent="0.2">
      <c r="A12" s="417" t="s">
        <v>71</v>
      </c>
      <c r="B12" s="171">
        <v>336</v>
      </c>
      <c r="C12" s="171">
        <v>2008</v>
      </c>
      <c r="D12" s="172" t="s">
        <v>1930</v>
      </c>
      <c r="E12" s="195" t="s">
        <v>95</v>
      </c>
      <c r="F12" s="419" t="s">
        <v>1057</v>
      </c>
      <c r="G12" s="159"/>
      <c r="H12" s="159"/>
      <c r="I12" s="159"/>
      <c r="J12" s="159"/>
      <c r="K12" s="159"/>
      <c r="L12" s="159"/>
      <c r="M12" s="159"/>
      <c r="N12" s="159"/>
      <c r="O12" s="159"/>
      <c r="P12" s="159"/>
      <c r="Q12" s="159"/>
      <c r="R12" s="159"/>
      <c r="S12" s="159"/>
      <c r="T12" s="159"/>
      <c r="U12" s="159"/>
      <c r="V12" s="159"/>
      <c r="W12" s="159"/>
      <c r="X12" s="159"/>
      <c r="Y12" s="159"/>
      <c r="Z12" s="159"/>
    </row>
    <row r="13" spans="1:26" ht="72.75" customHeight="1" x14ac:dyDescent="0.2">
      <c r="A13" s="417" t="s">
        <v>71</v>
      </c>
      <c r="B13" s="207">
        <v>20181000006176</v>
      </c>
      <c r="C13" s="171">
        <v>2018</v>
      </c>
      <c r="D13" s="172" t="s">
        <v>665</v>
      </c>
      <c r="E13" s="158" t="s">
        <v>95</v>
      </c>
      <c r="F13" s="419" t="s">
        <v>1515</v>
      </c>
      <c r="G13" s="159"/>
      <c r="H13" s="159"/>
      <c r="I13" s="159"/>
      <c r="J13" s="159"/>
      <c r="K13" s="159"/>
      <c r="L13" s="159"/>
      <c r="M13" s="159"/>
      <c r="N13" s="159"/>
      <c r="O13" s="159"/>
      <c r="P13" s="159"/>
      <c r="Q13" s="159"/>
      <c r="R13" s="159"/>
      <c r="S13" s="159"/>
      <c r="T13" s="159"/>
      <c r="U13" s="159"/>
      <c r="V13" s="159"/>
      <c r="W13" s="159"/>
      <c r="X13" s="159"/>
      <c r="Y13" s="159"/>
      <c r="Z13" s="159"/>
    </row>
    <row r="14" spans="1:26" ht="75" customHeight="1" x14ac:dyDescent="0.2">
      <c r="A14" s="417" t="s">
        <v>71</v>
      </c>
      <c r="B14" s="171">
        <v>26</v>
      </c>
      <c r="C14" s="171">
        <v>2019</v>
      </c>
      <c r="D14" s="172" t="s">
        <v>978</v>
      </c>
      <c r="E14" s="195" t="s">
        <v>95</v>
      </c>
      <c r="F14" s="419"/>
      <c r="G14" s="159"/>
      <c r="H14" s="159"/>
      <c r="I14" s="159"/>
      <c r="J14" s="159"/>
      <c r="K14" s="159"/>
      <c r="L14" s="159"/>
      <c r="M14" s="159"/>
      <c r="N14" s="159"/>
      <c r="O14" s="159"/>
      <c r="P14" s="159"/>
      <c r="Q14" s="159"/>
      <c r="R14" s="159"/>
      <c r="S14" s="159"/>
      <c r="T14" s="159"/>
      <c r="U14" s="159"/>
      <c r="V14" s="159"/>
      <c r="W14" s="159"/>
      <c r="X14" s="159"/>
      <c r="Y14" s="159"/>
      <c r="Z14" s="159"/>
    </row>
    <row r="15" spans="1:26" ht="70.5" customHeight="1" x14ac:dyDescent="0.2">
      <c r="A15" s="417" t="s">
        <v>71</v>
      </c>
      <c r="B15" s="171">
        <v>8736</v>
      </c>
      <c r="C15" s="171">
        <v>2019</v>
      </c>
      <c r="D15" s="172" t="s">
        <v>977</v>
      </c>
      <c r="E15" s="195" t="s">
        <v>95</v>
      </c>
      <c r="F15" s="419" t="s">
        <v>1056</v>
      </c>
      <c r="G15" s="159"/>
      <c r="H15" s="159"/>
      <c r="I15" s="159"/>
      <c r="J15" s="159"/>
      <c r="K15" s="159"/>
      <c r="L15" s="159"/>
      <c r="M15" s="159"/>
      <c r="N15" s="159"/>
      <c r="O15" s="159"/>
      <c r="P15" s="159"/>
      <c r="Q15" s="159"/>
      <c r="R15" s="159"/>
      <c r="S15" s="159"/>
      <c r="T15" s="159"/>
      <c r="U15" s="159"/>
      <c r="V15" s="159"/>
      <c r="W15" s="159"/>
      <c r="X15" s="159"/>
      <c r="Y15" s="159"/>
      <c r="Z15" s="159"/>
    </row>
    <row r="16" spans="1:26" ht="84.75" customHeight="1" thickBot="1" x14ac:dyDescent="0.25">
      <c r="A16" s="420" t="s">
        <v>71</v>
      </c>
      <c r="B16" s="421">
        <v>821</v>
      </c>
      <c r="C16" s="421">
        <v>2021</v>
      </c>
      <c r="D16" s="422" t="s">
        <v>1456</v>
      </c>
      <c r="E16" s="423" t="s">
        <v>95</v>
      </c>
      <c r="F16" s="424" t="s">
        <v>1457</v>
      </c>
      <c r="G16" s="159"/>
      <c r="H16" s="159"/>
      <c r="I16" s="159"/>
      <c r="J16" s="159"/>
      <c r="K16" s="159"/>
      <c r="L16" s="159"/>
      <c r="M16" s="159"/>
      <c r="N16" s="159"/>
      <c r="O16" s="159"/>
      <c r="P16" s="159"/>
      <c r="Q16" s="159"/>
      <c r="R16" s="159"/>
      <c r="S16" s="159"/>
      <c r="T16" s="159"/>
      <c r="U16" s="159"/>
      <c r="V16" s="159"/>
      <c r="W16" s="159"/>
      <c r="X16" s="159"/>
      <c r="Y16" s="159"/>
      <c r="Z16" s="159"/>
    </row>
    <row r="17" spans="1:26" ht="93.75" customHeight="1" x14ac:dyDescent="0.2">
      <c r="A17" s="412" t="s">
        <v>44</v>
      </c>
      <c r="B17" s="413">
        <v>27</v>
      </c>
      <c r="C17" s="413">
        <v>1976</v>
      </c>
      <c r="D17" s="414" t="s">
        <v>943</v>
      </c>
      <c r="E17" s="425" t="s">
        <v>112</v>
      </c>
      <c r="F17" s="416" t="s">
        <v>641</v>
      </c>
      <c r="G17" s="159"/>
      <c r="H17" s="159"/>
      <c r="I17" s="159"/>
      <c r="J17" s="159"/>
      <c r="K17" s="159"/>
      <c r="L17" s="159"/>
      <c r="M17" s="159"/>
      <c r="N17" s="159"/>
      <c r="O17" s="159"/>
      <c r="P17" s="159"/>
      <c r="Q17" s="159"/>
      <c r="R17" s="159"/>
      <c r="S17" s="159"/>
      <c r="T17" s="159"/>
      <c r="U17" s="159"/>
      <c r="V17" s="159"/>
      <c r="W17" s="159"/>
      <c r="X17" s="159"/>
      <c r="Y17" s="159"/>
      <c r="Z17" s="159"/>
    </row>
    <row r="18" spans="1:26" ht="62.25" customHeight="1" x14ac:dyDescent="0.2">
      <c r="A18" s="417" t="s">
        <v>44</v>
      </c>
      <c r="B18" s="171">
        <v>26</v>
      </c>
      <c r="C18" s="171">
        <v>1976</v>
      </c>
      <c r="D18" s="172" t="s">
        <v>944</v>
      </c>
      <c r="E18" s="209" t="s">
        <v>112</v>
      </c>
      <c r="F18" s="419" t="s">
        <v>642</v>
      </c>
      <c r="G18" s="159"/>
      <c r="H18" s="159"/>
      <c r="I18" s="159"/>
      <c r="J18" s="159"/>
      <c r="K18" s="159"/>
      <c r="L18" s="159"/>
      <c r="M18" s="159"/>
      <c r="N18" s="159"/>
      <c r="O18" s="159"/>
      <c r="P18" s="159"/>
      <c r="Q18" s="159"/>
      <c r="R18" s="159"/>
      <c r="S18" s="159"/>
      <c r="T18" s="159"/>
      <c r="U18" s="159"/>
      <c r="V18" s="159"/>
      <c r="W18" s="159"/>
      <c r="X18" s="159"/>
      <c r="Y18" s="159"/>
      <c r="Z18" s="159"/>
    </row>
    <row r="19" spans="1:26" ht="83.25" customHeight="1" x14ac:dyDescent="0.2">
      <c r="A19" s="417" t="s">
        <v>44</v>
      </c>
      <c r="B19" s="171">
        <v>9</v>
      </c>
      <c r="C19" s="171">
        <v>1979</v>
      </c>
      <c r="D19" s="172" t="s">
        <v>942</v>
      </c>
      <c r="E19" s="195" t="s">
        <v>639</v>
      </c>
      <c r="F19" s="419" t="s">
        <v>640</v>
      </c>
      <c r="G19" s="159"/>
      <c r="H19" s="159"/>
      <c r="I19" s="159"/>
      <c r="J19" s="159"/>
      <c r="K19" s="159"/>
      <c r="L19" s="159"/>
      <c r="M19" s="159"/>
      <c r="N19" s="159"/>
      <c r="O19" s="159"/>
      <c r="P19" s="159"/>
      <c r="Q19" s="159"/>
      <c r="R19" s="159"/>
      <c r="S19" s="159"/>
      <c r="T19" s="159"/>
      <c r="U19" s="159"/>
      <c r="V19" s="159"/>
      <c r="W19" s="159"/>
      <c r="X19" s="159"/>
      <c r="Y19" s="159"/>
      <c r="Z19" s="159"/>
    </row>
    <row r="20" spans="1:26" ht="116.25" customHeight="1" x14ac:dyDescent="0.2">
      <c r="A20" s="417" t="s">
        <v>44</v>
      </c>
      <c r="B20" s="171">
        <v>33</v>
      </c>
      <c r="C20" s="171">
        <v>1985</v>
      </c>
      <c r="D20" s="172" t="s">
        <v>1932</v>
      </c>
      <c r="E20" s="210" t="s">
        <v>95</v>
      </c>
      <c r="F20" s="419"/>
      <c r="G20" s="159"/>
      <c r="H20" s="159"/>
      <c r="I20" s="159"/>
      <c r="J20" s="159"/>
      <c r="K20" s="159"/>
      <c r="L20" s="159"/>
      <c r="M20" s="159"/>
      <c r="N20" s="159"/>
      <c r="O20" s="159"/>
      <c r="P20" s="159"/>
      <c r="Q20" s="159"/>
      <c r="R20" s="159"/>
      <c r="S20" s="159"/>
      <c r="T20" s="159"/>
      <c r="U20" s="159"/>
      <c r="V20" s="159"/>
      <c r="W20" s="159"/>
      <c r="X20" s="159"/>
      <c r="Y20" s="159"/>
      <c r="Z20" s="159"/>
    </row>
    <row r="21" spans="1:26" ht="81" customHeight="1" x14ac:dyDescent="0.2">
      <c r="A21" s="426" t="s">
        <v>44</v>
      </c>
      <c r="B21" s="288">
        <v>70</v>
      </c>
      <c r="C21" s="288">
        <v>1988</v>
      </c>
      <c r="D21" s="346" t="s">
        <v>1667</v>
      </c>
      <c r="E21" s="289" t="s">
        <v>1668</v>
      </c>
      <c r="F21" s="427"/>
      <c r="G21" s="159"/>
      <c r="H21" s="159"/>
      <c r="I21" s="159"/>
      <c r="J21" s="159"/>
      <c r="K21" s="159"/>
      <c r="L21" s="159"/>
      <c r="M21" s="159"/>
      <c r="N21" s="159"/>
      <c r="O21" s="159"/>
      <c r="P21" s="159"/>
      <c r="Q21" s="159"/>
      <c r="R21" s="159"/>
      <c r="S21" s="159"/>
      <c r="T21" s="159"/>
      <c r="U21" s="159"/>
      <c r="V21" s="159"/>
      <c r="W21" s="159"/>
      <c r="X21" s="159"/>
      <c r="Y21" s="159"/>
      <c r="Z21" s="159"/>
    </row>
    <row r="22" spans="1:26" ht="144.75" customHeight="1" x14ac:dyDescent="0.2">
      <c r="A22" s="426" t="s">
        <v>44</v>
      </c>
      <c r="B22" s="288">
        <v>4</v>
      </c>
      <c r="C22" s="288">
        <v>1992</v>
      </c>
      <c r="D22" s="345" t="s">
        <v>1672</v>
      </c>
      <c r="E22" s="289" t="s">
        <v>1677</v>
      </c>
      <c r="F22" s="428"/>
      <c r="G22" s="159"/>
      <c r="H22" s="159"/>
      <c r="I22" s="159"/>
      <c r="J22" s="159"/>
      <c r="K22" s="159"/>
      <c r="L22" s="159"/>
      <c r="M22" s="159"/>
      <c r="N22" s="159"/>
      <c r="O22" s="159"/>
      <c r="P22" s="159"/>
      <c r="Q22" s="159"/>
      <c r="R22" s="159"/>
      <c r="S22" s="159"/>
      <c r="T22" s="159"/>
      <c r="U22" s="159"/>
      <c r="V22" s="159"/>
      <c r="W22" s="159"/>
      <c r="X22" s="159"/>
      <c r="Y22" s="159"/>
      <c r="Z22" s="159"/>
    </row>
    <row r="23" spans="1:26" ht="76.5" customHeight="1" x14ac:dyDescent="0.2">
      <c r="A23" s="417" t="s">
        <v>44</v>
      </c>
      <c r="B23" s="171">
        <v>100</v>
      </c>
      <c r="C23" s="171">
        <v>1993</v>
      </c>
      <c r="D23" s="172" t="s">
        <v>638</v>
      </c>
      <c r="E23" s="210" t="s">
        <v>95</v>
      </c>
      <c r="F23" s="419" t="s">
        <v>1030</v>
      </c>
      <c r="G23" s="159"/>
      <c r="H23" s="159"/>
      <c r="I23" s="159"/>
      <c r="J23" s="159"/>
      <c r="K23" s="159"/>
      <c r="L23" s="159"/>
      <c r="M23" s="159"/>
      <c r="N23" s="159"/>
      <c r="O23" s="159"/>
      <c r="P23" s="159"/>
      <c r="Q23" s="159"/>
      <c r="R23" s="159"/>
      <c r="S23" s="159"/>
      <c r="T23" s="159"/>
      <c r="U23" s="159"/>
      <c r="V23" s="159"/>
      <c r="W23" s="159"/>
      <c r="X23" s="159"/>
      <c r="Y23" s="159"/>
      <c r="Z23" s="159"/>
    </row>
    <row r="24" spans="1:26" ht="73.5" customHeight="1" x14ac:dyDescent="0.2">
      <c r="A24" s="417" t="s">
        <v>44</v>
      </c>
      <c r="B24" s="171">
        <v>322</v>
      </c>
      <c r="C24" s="171">
        <v>1996</v>
      </c>
      <c r="D24" s="179" t="s">
        <v>941</v>
      </c>
      <c r="E24" s="210" t="s">
        <v>112</v>
      </c>
      <c r="F24" s="419" t="s">
        <v>637</v>
      </c>
      <c r="G24" s="159"/>
      <c r="H24" s="159"/>
      <c r="I24" s="159"/>
      <c r="J24" s="159"/>
      <c r="K24" s="159"/>
      <c r="L24" s="159"/>
      <c r="M24" s="159"/>
      <c r="N24" s="159"/>
      <c r="O24" s="159"/>
      <c r="P24" s="159"/>
      <c r="Q24" s="159"/>
      <c r="R24" s="159"/>
      <c r="S24" s="159"/>
      <c r="T24" s="159"/>
      <c r="U24" s="159"/>
      <c r="V24" s="159"/>
      <c r="W24" s="159"/>
      <c r="X24" s="159"/>
      <c r="Y24" s="159"/>
      <c r="Z24" s="159"/>
    </row>
    <row r="25" spans="1:26" ht="78" customHeight="1" x14ac:dyDescent="0.2">
      <c r="A25" s="417" t="s">
        <v>44</v>
      </c>
      <c r="B25" s="171">
        <v>378</v>
      </c>
      <c r="C25" s="171">
        <v>1997</v>
      </c>
      <c r="D25" s="179" t="s">
        <v>940</v>
      </c>
      <c r="E25" s="210" t="s">
        <v>635</v>
      </c>
      <c r="F25" s="419" t="s">
        <v>636</v>
      </c>
      <c r="G25" s="159"/>
      <c r="H25" s="159"/>
      <c r="I25" s="159"/>
      <c r="J25" s="159"/>
      <c r="K25" s="159"/>
      <c r="L25" s="159"/>
      <c r="M25" s="159"/>
      <c r="N25" s="159"/>
      <c r="O25" s="159"/>
      <c r="P25" s="159"/>
      <c r="Q25" s="159"/>
      <c r="R25" s="159"/>
      <c r="S25" s="159"/>
      <c r="T25" s="159"/>
      <c r="U25" s="159"/>
      <c r="V25" s="159"/>
      <c r="W25" s="159"/>
      <c r="X25" s="159"/>
      <c r="Y25" s="159"/>
      <c r="Z25" s="159"/>
    </row>
    <row r="26" spans="1:26" ht="89.25" customHeight="1" x14ac:dyDescent="0.2">
      <c r="A26" s="426" t="s">
        <v>44</v>
      </c>
      <c r="B26" s="288">
        <v>581</v>
      </c>
      <c r="C26" s="288">
        <v>2000</v>
      </c>
      <c r="D26" s="345" t="s">
        <v>1675</v>
      </c>
      <c r="E26" s="289" t="s">
        <v>1676</v>
      </c>
      <c r="F26" s="429"/>
      <c r="G26" s="159"/>
      <c r="H26" s="159"/>
      <c r="I26" s="159"/>
      <c r="J26" s="159"/>
      <c r="K26" s="159"/>
      <c r="L26" s="159"/>
      <c r="M26" s="159"/>
      <c r="N26" s="159"/>
      <c r="O26" s="159"/>
      <c r="P26" s="159"/>
      <c r="Q26" s="159"/>
      <c r="R26" s="159"/>
      <c r="S26" s="159"/>
      <c r="T26" s="159"/>
      <c r="U26" s="159"/>
      <c r="V26" s="159"/>
      <c r="W26" s="159"/>
      <c r="X26" s="159"/>
      <c r="Y26" s="159"/>
      <c r="Z26" s="159"/>
    </row>
    <row r="27" spans="1:26" ht="69.75" customHeight="1" x14ac:dyDescent="0.2">
      <c r="A27" s="417" t="s">
        <v>44</v>
      </c>
      <c r="B27" s="171">
        <v>776</v>
      </c>
      <c r="C27" s="171">
        <v>2002</v>
      </c>
      <c r="D27" s="172" t="s">
        <v>939</v>
      </c>
      <c r="E27" s="209" t="s">
        <v>846</v>
      </c>
      <c r="F27" s="419" t="s">
        <v>1933</v>
      </c>
      <c r="G27" s="159"/>
      <c r="H27" s="159"/>
      <c r="I27" s="159"/>
      <c r="J27" s="159"/>
      <c r="K27" s="159"/>
      <c r="L27" s="159"/>
      <c r="M27" s="159"/>
      <c r="N27" s="159"/>
      <c r="O27" s="159"/>
      <c r="P27" s="159"/>
      <c r="Q27" s="159"/>
      <c r="R27" s="159"/>
      <c r="S27" s="159"/>
      <c r="T27" s="159"/>
      <c r="U27" s="159"/>
      <c r="V27" s="159"/>
      <c r="W27" s="159"/>
      <c r="X27" s="159"/>
      <c r="Y27" s="159"/>
      <c r="Z27" s="159"/>
    </row>
    <row r="28" spans="1:26" ht="57.75" customHeight="1" x14ac:dyDescent="0.2">
      <c r="A28" s="426" t="s">
        <v>44</v>
      </c>
      <c r="B28" s="288">
        <v>755</v>
      </c>
      <c r="C28" s="288">
        <v>2002</v>
      </c>
      <c r="D28" s="345" t="s">
        <v>1678</v>
      </c>
      <c r="E28" s="289" t="s">
        <v>1679</v>
      </c>
      <c r="F28" s="429"/>
      <c r="G28" s="159"/>
      <c r="H28" s="159"/>
      <c r="I28" s="159"/>
      <c r="J28" s="159"/>
      <c r="K28" s="159"/>
      <c r="L28" s="159"/>
      <c r="M28" s="159"/>
      <c r="N28" s="159"/>
      <c r="O28" s="159"/>
      <c r="P28" s="159"/>
      <c r="Q28" s="159"/>
      <c r="R28" s="159"/>
      <c r="S28" s="159"/>
      <c r="T28" s="159"/>
      <c r="U28" s="159"/>
      <c r="V28" s="159"/>
      <c r="W28" s="159"/>
      <c r="X28" s="159"/>
      <c r="Y28" s="159"/>
      <c r="Z28" s="159"/>
    </row>
    <row r="29" spans="1:26" ht="99" customHeight="1" x14ac:dyDescent="0.2">
      <c r="A29" s="417" t="s">
        <v>44</v>
      </c>
      <c r="B29" s="171">
        <v>797</v>
      </c>
      <c r="C29" s="171">
        <v>2003</v>
      </c>
      <c r="D29" s="172" t="s">
        <v>938</v>
      </c>
      <c r="E29" s="195" t="s">
        <v>95</v>
      </c>
      <c r="F29" s="419" t="s">
        <v>1029</v>
      </c>
      <c r="G29" s="159"/>
      <c r="H29" s="159"/>
      <c r="I29" s="159"/>
      <c r="J29" s="159"/>
      <c r="K29" s="159"/>
      <c r="L29" s="159"/>
      <c r="M29" s="159"/>
      <c r="N29" s="159"/>
      <c r="O29" s="159"/>
      <c r="P29" s="159"/>
      <c r="Q29" s="159"/>
      <c r="R29" s="159"/>
      <c r="S29" s="159"/>
      <c r="T29" s="159"/>
      <c r="U29" s="159"/>
      <c r="V29" s="159"/>
      <c r="W29" s="159"/>
      <c r="X29" s="159"/>
      <c r="Y29" s="159"/>
      <c r="Z29" s="159"/>
    </row>
    <row r="30" spans="1:26" ht="129" customHeight="1" x14ac:dyDescent="0.2">
      <c r="A30" s="417" t="s">
        <v>44</v>
      </c>
      <c r="B30" s="171">
        <v>909</v>
      </c>
      <c r="C30" s="171">
        <v>2004</v>
      </c>
      <c r="D30" s="430" t="s">
        <v>1935</v>
      </c>
      <c r="E30" s="195" t="s">
        <v>95</v>
      </c>
      <c r="F30" s="419" t="s">
        <v>1028</v>
      </c>
      <c r="G30" s="159"/>
      <c r="H30" s="159"/>
      <c r="I30" s="159"/>
      <c r="J30" s="159"/>
      <c r="K30" s="159"/>
      <c r="L30" s="159"/>
      <c r="M30" s="159"/>
      <c r="N30" s="159"/>
      <c r="O30" s="159"/>
      <c r="P30" s="159"/>
      <c r="Q30" s="159"/>
      <c r="R30" s="159"/>
      <c r="S30" s="159"/>
      <c r="T30" s="159"/>
      <c r="U30" s="159"/>
      <c r="V30" s="159"/>
      <c r="W30" s="159"/>
      <c r="X30" s="159"/>
      <c r="Y30" s="159"/>
      <c r="Z30" s="159"/>
    </row>
    <row r="31" spans="1:26" ht="91.5" customHeight="1" x14ac:dyDescent="0.2">
      <c r="A31" s="417" t="s">
        <v>44</v>
      </c>
      <c r="B31" s="171">
        <v>1071</v>
      </c>
      <c r="C31" s="171">
        <v>2006</v>
      </c>
      <c r="D31" s="172" t="s">
        <v>936</v>
      </c>
      <c r="E31" s="195" t="s">
        <v>95</v>
      </c>
      <c r="F31" s="419" t="s">
        <v>1026</v>
      </c>
      <c r="G31" s="159"/>
      <c r="H31" s="159"/>
      <c r="I31" s="159"/>
      <c r="J31" s="159"/>
      <c r="K31" s="159"/>
      <c r="L31" s="159"/>
      <c r="M31" s="159"/>
      <c r="N31" s="159"/>
      <c r="O31" s="159"/>
      <c r="P31" s="159"/>
      <c r="Q31" s="159"/>
      <c r="R31" s="159"/>
      <c r="S31" s="159"/>
      <c r="T31" s="159"/>
      <c r="U31" s="159"/>
      <c r="V31" s="159"/>
      <c r="W31" s="159"/>
      <c r="X31" s="159"/>
      <c r="Y31" s="159"/>
      <c r="Z31" s="159"/>
    </row>
    <row r="32" spans="1:26" ht="55.5" customHeight="1" x14ac:dyDescent="0.2">
      <c r="A32" s="417" t="s">
        <v>44</v>
      </c>
      <c r="B32" s="171">
        <v>1093</v>
      </c>
      <c r="C32" s="171">
        <v>2006</v>
      </c>
      <c r="D32" s="172" t="s">
        <v>633</v>
      </c>
      <c r="E32" s="195" t="s">
        <v>95</v>
      </c>
      <c r="F32" s="419" t="s">
        <v>1027</v>
      </c>
      <c r="G32" s="159"/>
      <c r="H32" s="159"/>
      <c r="I32" s="159"/>
      <c r="J32" s="159"/>
      <c r="K32" s="159"/>
      <c r="L32" s="159"/>
      <c r="M32" s="159"/>
      <c r="N32" s="159"/>
      <c r="O32" s="159"/>
      <c r="P32" s="159"/>
      <c r="Q32" s="159"/>
      <c r="R32" s="159"/>
      <c r="S32" s="159"/>
      <c r="T32" s="159"/>
      <c r="U32" s="159"/>
      <c r="V32" s="159"/>
      <c r="W32" s="159"/>
      <c r="X32" s="159"/>
      <c r="Y32" s="159"/>
      <c r="Z32" s="159"/>
    </row>
    <row r="33" spans="1:26" ht="183.75" customHeight="1" x14ac:dyDescent="0.2">
      <c r="A33" s="417" t="s">
        <v>44</v>
      </c>
      <c r="B33" s="171">
        <v>1010</v>
      </c>
      <c r="C33" s="171">
        <v>2006</v>
      </c>
      <c r="D33" s="172" t="s">
        <v>937</v>
      </c>
      <c r="E33" s="209" t="s">
        <v>95</v>
      </c>
      <c r="F33" s="419" t="s">
        <v>634</v>
      </c>
      <c r="G33" s="159"/>
      <c r="H33" s="159"/>
      <c r="I33" s="159"/>
      <c r="J33" s="159"/>
      <c r="K33" s="159"/>
      <c r="L33" s="159"/>
      <c r="M33" s="159"/>
      <c r="N33" s="159"/>
      <c r="O33" s="159"/>
      <c r="P33" s="159"/>
      <c r="Q33" s="159"/>
      <c r="R33" s="159"/>
      <c r="S33" s="159"/>
      <c r="T33" s="159"/>
      <c r="U33" s="159"/>
      <c r="V33" s="159"/>
      <c r="W33" s="159"/>
      <c r="X33" s="159"/>
      <c r="Y33" s="159"/>
      <c r="Z33" s="159"/>
    </row>
    <row r="34" spans="1:26" ht="88.5" customHeight="1" x14ac:dyDescent="0.2">
      <c r="A34" s="417" t="s">
        <v>44</v>
      </c>
      <c r="B34" s="171">
        <v>1122</v>
      </c>
      <c r="C34" s="171">
        <v>2007</v>
      </c>
      <c r="D34" s="172" t="s">
        <v>935</v>
      </c>
      <c r="E34" s="209" t="s">
        <v>845</v>
      </c>
      <c r="F34" s="419" t="s">
        <v>632</v>
      </c>
      <c r="G34" s="159"/>
      <c r="H34" s="159"/>
      <c r="I34" s="159"/>
      <c r="J34" s="159"/>
      <c r="K34" s="159"/>
      <c r="L34" s="159"/>
      <c r="M34" s="159"/>
      <c r="N34" s="159"/>
      <c r="O34" s="159"/>
      <c r="P34" s="159"/>
      <c r="Q34" s="159"/>
      <c r="R34" s="159"/>
      <c r="S34" s="159"/>
      <c r="T34" s="159"/>
      <c r="U34" s="159"/>
      <c r="V34" s="159"/>
      <c r="W34" s="159"/>
      <c r="X34" s="159"/>
      <c r="Y34" s="159"/>
      <c r="Z34" s="159"/>
    </row>
    <row r="35" spans="1:26" ht="71.25" customHeight="1" x14ac:dyDescent="0.2">
      <c r="A35" s="417" t="s">
        <v>44</v>
      </c>
      <c r="B35" s="171">
        <v>1221</v>
      </c>
      <c r="C35" s="171">
        <v>2008</v>
      </c>
      <c r="D35" s="172" t="s">
        <v>934</v>
      </c>
      <c r="E35" s="195" t="s">
        <v>1024</v>
      </c>
      <c r="F35" s="419" t="s">
        <v>1025</v>
      </c>
      <c r="G35" s="159"/>
      <c r="H35" s="159"/>
      <c r="I35" s="159"/>
      <c r="J35" s="159"/>
      <c r="K35" s="159"/>
      <c r="L35" s="159"/>
      <c r="M35" s="159"/>
      <c r="N35" s="159"/>
      <c r="O35" s="159"/>
      <c r="P35" s="159"/>
      <c r="Q35" s="159"/>
      <c r="R35" s="159"/>
      <c r="S35" s="159"/>
      <c r="T35" s="159"/>
      <c r="U35" s="159"/>
      <c r="V35" s="159"/>
      <c r="W35" s="159"/>
      <c r="X35" s="159"/>
      <c r="Y35" s="159"/>
      <c r="Z35" s="159"/>
    </row>
    <row r="36" spans="1:26" ht="85.5" customHeight="1" x14ac:dyDescent="0.2">
      <c r="A36" s="417" t="s">
        <v>44</v>
      </c>
      <c r="B36" s="171">
        <v>1257</v>
      </c>
      <c r="C36" s="171">
        <v>2008</v>
      </c>
      <c r="D36" s="172" t="s">
        <v>933</v>
      </c>
      <c r="E36" s="209" t="s">
        <v>832</v>
      </c>
      <c r="F36" s="419" t="s">
        <v>631</v>
      </c>
      <c r="G36" s="159"/>
      <c r="H36" s="159"/>
      <c r="I36" s="159"/>
      <c r="J36" s="159"/>
      <c r="K36" s="159"/>
      <c r="L36" s="159"/>
      <c r="M36" s="159"/>
      <c r="N36" s="159"/>
      <c r="O36" s="159"/>
      <c r="P36" s="159"/>
      <c r="Q36" s="159"/>
      <c r="R36" s="159"/>
      <c r="S36" s="159"/>
      <c r="T36" s="159"/>
      <c r="U36" s="159"/>
      <c r="V36" s="159"/>
      <c r="W36" s="159"/>
      <c r="X36" s="159"/>
      <c r="Y36" s="159"/>
      <c r="Z36" s="159"/>
    </row>
    <row r="37" spans="1:26" ht="172.5" customHeight="1" x14ac:dyDescent="0.2">
      <c r="A37" s="431" t="s">
        <v>44</v>
      </c>
      <c r="B37" s="175">
        <v>1335</v>
      </c>
      <c r="C37" s="175">
        <v>2009</v>
      </c>
      <c r="D37" s="174" t="s">
        <v>1934</v>
      </c>
      <c r="E37" s="400" t="s">
        <v>844</v>
      </c>
      <c r="F37" s="432" t="s">
        <v>1936</v>
      </c>
      <c r="G37" s="159"/>
      <c r="H37" s="159"/>
      <c r="I37" s="159"/>
      <c r="J37" s="159"/>
      <c r="K37" s="159"/>
      <c r="L37" s="159"/>
      <c r="M37" s="159"/>
      <c r="N37" s="159"/>
      <c r="O37" s="159"/>
      <c r="P37" s="159"/>
      <c r="Q37" s="159"/>
      <c r="R37" s="159"/>
      <c r="S37" s="159"/>
      <c r="T37" s="159"/>
      <c r="U37" s="159"/>
      <c r="V37" s="159"/>
      <c r="W37" s="159"/>
      <c r="X37" s="159"/>
      <c r="Y37" s="159"/>
      <c r="Z37" s="159"/>
    </row>
    <row r="38" spans="1:26" ht="118.5" customHeight="1" x14ac:dyDescent="0.2">
      <c r="A38" s="433" t="s">
        <v>44</v>
      </c>
      <c r="B38" s="402">
        <v>1438</v>
      </c>
      <c r="C38" s="402">
        <v>2011</v>
      </c>
      <c r="D38" s="403" t="s">
        <v>932</v>
      </c>
      <c r="E38" s="404" t="s">
        <v>95</v>
      </c>
      <c r="F38" s="434" t="s">
        <v>1023</v>
      </c>
      <c r="G38" s="159"/>
      <c r="H38" s="159"/>
      <c r="I38" s="159"/>
      <c r="J38" s="159"/>
      <c r="K38" s="159"/>
      <c r="L38" s="159"/>
      <c r="M38" s="159"/>
      <c r="N38" s="159"/>
      <c r="O38" s="159"/>
      <c r="P38" s="159"/>
      <c r="Q38" s="159"/>
      <c r="R38" s="159"/>
      <c r="S38" s="159"/>
      <c r="T38" s="159"/>
      <c r="U38" s="159"/>
      <c r="V38" s="159"/>
      <c r="W38" s="159"/>
      <c r="X38" s="159"/>
      <c r="Y38" s="159"/>
      <c r="Z38" s="159"/>
    </row>
    <row r="39" spans="1:26" ht="97.5" customHeight="1" x14ac:dyDescent="0.2">
      <c r="A39" s="435" t="s">
        <v>44</v>
      </c>
      <c r="B39" s="198">
        <v>1562</v>
      </c>
      <c r="C39" s="198">
        <v>2012</v>
      </c>
      <c r="D39" s="197" t="s">
        <v>930</v>
      </c>
      <c r="E39" s="401" t="s">
        <v>843</v>
      </c>
      <c r="F39" s="436" t="s">
        <v>628</v>
      </c>
      <c r="G39" s="159"/>
      <c r="H39" s="159"/>
      <c r="I39" s="159"/>
      <c r="J39" s="159"/>
      <c r="K39" s="159"/>
      <c r="L39" s="159"/>
      <c r="M39" s="159"/>
      <c r="N39" s="159"/>
      <c r="O39" s="159"/>
      <c r="P39" s="159"/>
      <c r="Q39" s="159"/>
      <c r="R39" s="159"/>
      <c r="S39" s="159"/>
      <c r="T39" s="159"/>
      <c r="U39" s="159"/>
      <c r="V39" s="159"/>
      <c r="W39" s="159"/>
      <c r="X39" s="159"/>
      <c r="Y39" s="159"/>
      <c r="Z39" s="159"/>
    </row>
    <row r="40" spans="1:26" ht="66.75" customHeight="1" x14ac:dyDescent="0.2">
      <c r="A40" s="417" t="s">
        <v>44</v>
      </c>
      <c r="B40" s="171">
        <v>1527</v>
      </c>
      <c r="C40" s="171">
        <v>2012</v>
      </c>
      <c r="D40" s="172" t="s">
        <v>629</v>
      </c>
      <c r="E40" s="209">
        <v>6</v>
      </c>
      <c r="F40" s="419" t="s">
        <v>1022</v>
      </c>
      <c r="G40" s="159"/>
      <c r="H40" s="159"/>
      <c r="I40" s="159"/>
      <c r="J40" s="159"/>
      <c r="K40" s="159"/>
      <c r="L40" s="159"/>
      <c r="M40" s="159"/>
      <c r="N40" s="159"/>
      <c r="O40" s="159"/>
      <c r="P40" s="159"/>
      <c r="Q40" s="159"/>
      <c r="R40" s="159"/>
      <c r="S40" s="159"/>
      <c r="T40" s="159"/>
      <c r="U40" s="159"/>
      <c r="V40" s="159"/>
      <c r="W40" s="159"/>
      <c r="X40" s="159"/>
      <c r="Y40" s="159"/>
      <c r="Z40" s="159"/>
    </row>
    <row r="41" spans="1:26" ht="89.25" customHeight="1" x14ac:dyDescent="0.2">
      <c r="A41" s="417" t="s">
        <v>44</v>
      </c>
      <c r="B41" s="171">
        <v>1523</v>
      </c>
      <c r="C41" s="171">
        <v>2012</v>
      </c>
      <c r="D41" s="172" t="s">
        <v>931</v>
      </c>
      <c r="E41" s="209" t="s">
        <v>57</v>
      </c>
      <c r="F41" s="419" t="s">
        <v>630</v>
      </c>
      <c r="G41" s="159"/>
      <c r="H41" s="159"/>
      <c r="I41" s="159"/>
      <c r="J41" s="159"/>
      <c r="K41" s="159"/>
      <c r="L41" s="159"/>
      <c r="M41" s="159"/>
      <c r="N41" s="159"/>
      <c r="O41" s="159"/>
      <c r="P41" s="159"/>
      <c r="Q41" s="159"/>
      <c r="R41" s="159"/>
      <c r="S41" s="159"/>
      <c r="T41" s="159"/>
      <c r="U41" s="159"/>
      <c r="V41" s="159"/>
      <c r="W41" s="159"/>
      <c r="X41" s="159"/>
      <c r="Y41" s="159"/>
      <c r="Z41" s="159"/>
    </row>
    <row r="42" spans="1:26" ht="87.75" customHeight="1" x14ac:dyDescent="0.2">
      <c r="A42" s="417" t="s">
        <v>44</v>
      </c>
      <c r="B42" s="171">
        <v>1616</v>
      </c>
      <c r="C42" s="171">
        <v>2013</v>
      </c>
      <c r="D42" s="172" t="s">
        <v>929</v>
      </c>
      <c r="E42" s="209" t="s">
        <v>104</v>
      </c>
      <c r="F42" s="419" t="s">
        <v>627</v>
      </c>
      <c r="G42" s="159"/>
      <c r="H42" s="159"/>
      <c r="I42" s="159"/>
      <c r="J42" s="159"/>
      <c r="K42" s="159"/>
      <c r="L42" s="159"/>
      <c r="M42" s="159"/>
      <c r="N42" s="159"/>
      <c r="O42" s="159"/>
      <c r="P42" s="159"/>
      <c r="Q42" s="159"/>
      <c r="R42" s="159"/>
      <c r="S42" s="159"/>
      <c r="T42" s="159"/>
      <c r="U42" s="159"/>
      <c r="V42" s="159"/>
      <c r="W42" s="159"/>
      <c r="X42" s="159"/>
      <c r="Y42" s="159"/>
      <c r="Z42" s="159"/>
    </row>
    <row r="43" spans="1:26" ht="81" customHeight="1" x14ac:dyDescent="0.2">
      <c r="A43" s="417" t="s">
        <v>44</v>
      </c>
      <c r="B43" s="171">
        <v>1635</v>
      </c>
      <c r="C43" s="171">
        <v>2013</v>
      </c>
      <c r="D43" s="172" t="s">
        <v>928</v>
      </c>
      <c r="E43" s="195" t="s">
        <v>95</v>
      </c>
      <c r="F43" s="419" t="s">
        <v>1021</v>
      </c>
      <c r="G43" s="159"/>
      <c r="H43" s="159"/>
      <c r="I43" s="159"/>
      <c r="J43" s="159"/>
      <c r="K43" s="159"/>
      <c r="L43" s="159"/>
      <c r="M43" s="159"/>
      <c r="N43" s="159"/>
      <c r="O43" s="159"/>
      <c r="P43" s="159"/>
      <c r="Q43" s="159"/>
      <c r="R43" s="159"/>
      <c r="S43" s="159"/>
      <c r="T43" s="159"/>
      <c r="U43" s="159"/>
      <c r="V43" s="159"/>
      <c r="W43" s="159"/>
      <c r="X43" s="159"/>
      <c r="Y43" s="159"/>
      <c r="Z43" s="159"/>
    </row>
    <row r="44" spans="1:26" ht="77.25" customHeight="1" x14ac:dyDescent="0.2">
      <c r="A44" s="417" t="s">
        <v>44</v>
      </c>
      <c r="B44" s="171">
        <v>1821</v>
      </c>
      <c r="C44" s="171">
        <v>2016</v>
      </c>
      <c r="D44" s="172" t="s">
        <v>626</v>
      </c>
      <c r="E44" s="195" t="s">
        <v>95</v>
      </c>
      <c r="F44" s="419" t="s">
        <v>1020</v>
      </c>
      <c r="G44" s="159"/>
      <c r="H44" s="159"/>
      <c r="I44" s="159"/>
      <c r="J44" s="159"/>
      <c r="K44" s="159"/>
      <c r="L44" s="159"/>
      <c r="M44" s="159"/>
      <c r="N44" s="159"/>
      <c r="O44" s="159"/>
      <c r="P44" s="159"/>
      <c r="Q44" s="159"/>
      <c r="R44" s="159"/>
      <c r="S44" s="159"/>
      <c r="T44" s="159"/>
      <c r="U44" s="159"/>
      <c r="V44" s="159"/>
      <c r="W44" s="159"/>
      <c r="X44" s="159"/>
      <c r="Y44" s="159"/>
      <c r="Z44" s="159"/>
    </row>
    <row r="45" spans="1:26" ht="74.25" customHeight="1" x14ac:dyDescent="0.2">
      <c r="A45" s="417" t="s">
        <v>44</v>
      </c>
      <c r="B45" s="171">
        <v>1857</v>
      </c>
      <c r="C45" s="171">
        <v>2017</v>
      </c>
      <c r="D45" s="172" t="s">
        <v>924</v>
      </c>
      <c r="E45" s="195" t="s">
        <v>920</v>
      </c>
      <c r="F45" s="419" t="s">
        <v>925</v>
      </c>
      <c r="G45" s="159"/>
      <c r="H45" s="159"/>
      <c r="I45" s="159"/>
      <c r="J45" s="159"/>
      <c r="K45" s="159"/>
      <c r="L45" s="159"/>
      <c r="M45" s="159"/>
      <c r="N45" s="159"/>
      <c r="O45" s="159"/>
      <c r="P45" s="159"/>
      <c r="Q45" s="159"/>
      <c r="R45" s="159"/>
      <c r="S45" s="159"/>
      <c r="T45" s="159"/>
      <c r="U45" s="159"/>
      <c r="V45" s="159"/>
      <c r="W45" s="159"/>
      <c r="X45" s="159"/>
      <c r="Y45" s="159"/>
      <c r="Z45" s="159"/>
    </row>
    <row r="46" spans="1:26" ht="74.25" customHeight="1" x14ac:dyDescent="0.2">
      <c r="A46" s="417" t="s">
        <v>97</v>
      </c>
      <c r="B46" s="171">
        <v>1822</v>
      </c>
      <c r="C46" s="171">
        <v>2017</v>
      </c>
      <c r="D46" s="172" t="s">
        <v>926</v>
      </c>
      <c r="E46" s="195" t="s">
        <v>920</v>
      </c>
      <c r="F46" s="437" t="s">
        <v>927</v>
      </c>
      <c r="G46" s="159"/>
      <c r="H46" s="159"/>
      <c r="I46" s="159"/>
      <c r="J46" s="159"/>
      <c r="K46" s="159"/>
      <c r="L46" s="159"/>
      <c r="M46" s="159"/>
      <c r="N46" s="159"/>
      <c r="O46" s="159"/>
      <c r="P46" s="159"/>
      <c r="Q46" s="159"/>
      <c r="R46" s="159"/>
      <c r="S46" s="159"/>
      <c r="T46" s="159"/>
      <c r="U46" s="159"/>
      <c r="V46" s="159"/>
      <c r="W46" s="159"/>
      <c r="X46" s="159"/>
      <c r="Y46" s="159"/>
      <c r="Z46" s="159"/>
    </row>
    <row r="47" spans="1:26" ht="72.75" customHeight="1" x14ac:dyDescent="0.2">
      <c r="A47" s="426" t="s">
        <v>44</v>
      </c>
      <c r="B47" s="288">
        <v>1823</v>
      </c>
      <c r="C47" s="288">
        <v>2017</v>
      </c>
      <c r="D47" s="345" t="s">
        <v>1680</v>
      </c>
      <c r="E47" s="289" t="s">
        <v>1681</v>
      </c>
      <c r="F47" s="438"/>
      <c r="G47" s="159"/>
      <c r="H47" s="159"/>
      <c r="I47" s="159"/>
      <c r="J47" s="159"/>
      <c r="K47" s="159"/>
      <c r="L47" s="159"/>
      <c r="M47" s="159"/>
      <c r="N47" s="159"/>
      <c r="O47" s="159"/>
      <c r="P47" s="159"/>
      <c r="Q47" s="159"/>
      <c r="R47" s="159"/>
      <c r="S47" s="159"/>
      <c r="T47" s="159"/>
      <c r="U47" s="159"/>
      <c r="V47" s="159"/>
      <c r="W47" s="159"/>
      <c r="X47" s="159"/>
      <c r="Y47" s="159"/>
      <c r="Z47" s="159"/>
    </row>
    <row r="48" spans="1:26" ht="72.75" customHeight="1" x14ac:dyDescent="0.2">
      <c r="A48" s="439" t="s">
        <v>97</v>
      </c>
      <c r="B48" s="171">
        <v>1902</v>
      </c>
      <c r="C48" s="171">
        <v>2018</v>
      </c>
      <c r="D48" s="172" t="s">
        <v>1104</v>
      </c>
      <c r="E48" s="195" t="s">
        <v>95</v>
      </c>
      <c r="F48" s="440"/>
      <c r="G48" s="159"/>
      <c r="H48" s="159"/>
      <c r="I48" s="159"/>
      <c r="J48" s="159"/>
      <c r="K48" s="159"/>
      <c r="L48" s="159"/>
      <c r="M48" s="159"/>
      <c r="N48" s="159"/>
      <c r="O48" s="159"/>
      <c r="P48" s="159"/>
      <c r="Q48" s="159"/>
      <c r="R48" s="159"/>
      <c r="S48" s="159"/>
      <c r="T48" s="159"/>
      <c r="U48" s="159"/>
      <c r="V48" s="159"/>
      <c r="W48" s="159"/>
      <c r="X48" s="159"/>
      <c r="Y48" s="159"/>
      <c r="Z48" s="159"/>
    </row>
    <row r="49" spans="1:26" ht="60.75" customHeight="1" x14ac:dyDescent="0.2">
      <c r="A49" s="417" t="s">
        <v>44</v>
      </c>
      <c r="B49" s="171">
        <v>1960</v>
      </c>
      <c r="C49" s="171">
        <v>2019</v>
      </c>
      <c r="D49" s="172" t="s">
        <v>923</v>
      </c>
      <c r="E49" s="195" t="s">
        <v>95</v>
      </c>
      <c r="F49" s="419" t="s">
        <v>1018</v>
      </c>
      <c r="G49" s="159"/>
      <c r="H49" s="159"/>
      <c r="I49" s="159"/>
      <c r="J49" s="159"/>
      <c r="K49" s="159"/>
      <c r="L49" s="159"/>
      <c r="M49" s="159"/>
      <c r="N49" s="159"/>
      <c r="O49" s="159"/>
      <c r="P49" s="159"/>
      <c r="Q49" s="159"/>
      <c r="R49" s="159"/>
      <c r="S49" s="159"/>
      <c r="T49" s="159"/>
      <c r="U49" s="159"/>
      <c r="V49" s="159"/>
      <c r="W49" s="159"/>
      <c r="X49" s="159"/>
      <c r="Y49" s="159"/>
      <c r="Z49" s="159"/>
    </row>
    <row r="50" spans="1:26" ht="156" customHeight="1" x14ac:dyDescent="0.2">
      <c r="A50" s="417" t="s">
        <v>44</v>
      </c>
      <c r="B50" s="171">
        <v>2016</v>
      </c>
      <c r="C50" s="171">
        <v>2020</v>
      </c>
      <c r="D50" s="172" t="s">
        <v>1017</v>
      </c>
      <c r="E50" s="195">
        <v>1</v>
      </c>
      <c r="F50" s="419" t="s">
        <v>1444</v>
      </c>
      <c r="G50" s="159"/>
      <c r="H50" s="159"/>
      <c r="I50" s="159"/>
      <c r="J50" s="159"/>
      <c r="K50" s="159"/>
      <c r="L50" s="159"/>
      <c r="M50" s="159"/>
      <c r="N50" s="159"/>
      <c r="O50" s="159"/>
      <c r="P50" s="159"/>
      <c r="Q50" s="159"/>
      <c r="R50" s="159"/>
      <c r="S50" s="159"/>
      <c r="T50" s="159"/>
      <c r="U50" s="159"/>
      <c r="V50" s="159"/>
      <c r="W50" s="159"/>
      <c r="X50" s="159"/>
      <c r="Y50" s="159"/>
      <c r="Z50" s="159"/>
    </row>
    <row r="51" spans="1:26" ht="99" customHeight="1" x14ac:dyDescent="0.2">
      <c r="A51" s="417" t="s">
        <v>44</v>
      </c>
      <c r="B51" s="171">
        <v>2141</v>
      </c>
      <c r="C51" s="171">
        <v>2021</v>
      </c>
      <c r="D51" s="172" t="s">
        <v>1375</v>
      </c>
      <c r="E51" s="170" t="s">
        <v>95</v>
      </c>
      <c r="F51" s="419"/>
      <c r="G51" s="159"/>
      <c r="H51" s="159"/>
      <c r="I51" s="159"/>
      <c r="J51" s="159"/>
      <c r="K51" s="159"/>
      <c r="L51" s="159"/>
      <c r="M51" s="159"/>
      <c r="N51" s="159"/>
      <c r="O51" s="159"/>
      <c r="P51" s="159"/>
      <c r="Q51" s="159"/>
      <c r="R51" s="159"/>
      <c r="S51" s="159"/>
      <c r="T51" s="159"/>
      <c r="U51" s="159"/>
      <c r="V51" s="159"/>
      <c r="W51" s="159"/>
      <c r="X51" s="159"/>
      <c r="Y51" s="159"/>
      <c r="Z51" s="159"/>
    </row>
    <row r="52" spans="1:26" ht="89.25" customHeight="1" x14ac:dyDescent="0.2">
      <c r="A52" s="417" t="s">
        <v>44</v>
      </c>
      <c r="B52" s="171">
        <v>2114</v>
      </c>
      <c r="C52" s="171">
        <v>2021</v>
      </c>
      <c r="D52" s="172" t="s">
        <v>1376</v>
      </c>
      <c r="E52" s="170" t="s">
        <v>95</v>
      </c>
      <c r="F52" s="419" t="s">
        <v>1377</v>
      </c>
      <c r="G52" s="159"/>
      <c r="H52" s="159"/>
      <c r="I52" s="159"/>
      <c r="J52" s="159"/>
      <c r="K52" s="159"/>
      <c r="L52" s="159"/>
      <c r="M52" s="159"/>
      <c r="N52" s="159"/>
      <c r="O52" s="159"/>
      <c r="P52" s="159"/>
      <c r="Q52" s="159"/>
      <c r="R52" s="159"/>
      <c r="S52" s="159"/>
      <c r="T52" s="159"/>
      <c r="U52" s="159"/>
      <c r="V52" s="159"/>
      <c r="W52" s="159"/>
      <c r="X52" s="159"/>
      <c r="Y52" s="159"/>
      <c r="Z52" s="159"/>
    </row>
    <row r="53" spans="1:26" ht="86.25" customHeight="1" x14ac:dyDescent="0.2">
      <c r="A53" s="417" t="s">
        <v>44</v>
      </c>
      <c r="B53" s="171">
        <v>2121</v>
      </c>
      <c r="C53" s="171">
        <v>2021</v>
      </c>
      <c r="D53" s="172" t="s">
        <v>1378</v>
      </c>
      <c r="E53" s="170" t="s">
        <v>95</v>
      </c>
      <c r="F53" s="419"/>
      <c r="G53" s="159"/>
      <c r="H53" s="159"/>
      <c r="I53" s="159"/>
      <c r="J53" s="159"/>
      <c r="K53" s="159"/>
      <c r="L53" s="159"/>
      <c r="M53" s="159"/>
      <c r="N53" s="159"/>
      <c r="O53" s="159"/>
      <c r="P53" s="159"/>
      <c r="Q53" s="159"/>
      <c r="R53" s="159"/>
      <c r="S53" s="159"/>
      <c r="T53" s="159"/>
      <c r="U53" s="159"/>
      <c r="V53" s="159"/>
      <c r="W53" s="159"/>
      <c r="X53" s="159"/>
      <c r="Y53" s="159"/>
      <c r="Z53" s="159"/>
    </row>
    <row r="54" spans="1:26" ht="95.25" customHeight="1" x14ac:dyDescent="0.2">
      <c r="A54" s="417" t="s">
        <v>44</v>
      </c>
      <c r="B54" s="171">
        <v>2088</v>
      </c>
      <c r="C54" s="171">
        <v>2021</v>
      </c>
      <c r="D54" s="172" t="s">
        <v>1442</v>
      </c>
      <c r="E54" s="170" t="s">
        <v>95</v>
      </c>
      <c r="F54" s="419" t="s">
        <v>1443</v>
      </c>
      <c r="G54" s="159"/>
      <c r="H54" s="159"/>
      <c r="I54" s="159"/>
      <c r="J54" s="159"/>
      <c r="K54" s="159"/>
      <c r="L54" s="159"/>
      <c r="M54" s="159"/>
      <c r="N54" s="159"/>
      <c r="O54" s="159"/>
      <c r="P54" s="159"/>
      <c r="Q54" s="159"/>
      <c r="R54" s="159"/>
      <c r="S54" s="159"/>
      <c r="T54" s="159"/>
      <c r="U54" s="159"/>
      <c r="V54" s="159"/>
      <c r="W54" s="159"/>
      <c r="X54" s="159"/>
      <c r="Y54" s="159"/>
      <c r="Z54" s="159"/>
    </row>
    <row r="55" spans="1:26" ht="69.75" customHeight="1" x14ac:dyDescent="0.2">
      <c r="A55" s="417" t="s">
        <v>44</v>
      </c>
      <c r="B55" s="171">
        <v>2191</v>
      </c>
      <c r="C55" s="171">
        <v>2022</v>
      </c>
      <c r="D55" s="342" t="s">
        <v>1440</v>
      </c>
      <c r="E55" s="287" t="s">
        <v>95</v>
      </c>
      <c r="F55" s="441" t="s">
        <v>1441</v>
      </c>
      <c r="G55" s="159"/>
      <c r="H55" s="159"/>
      <c r="I55" s="159"/>
      <c r="J55" s="159"/>
      <c r="K55" s="159"/>
      <c r="L55" s="159"/>
      <c r="M55" s="159"/>
      <c r="N55" s="159"/>
      <c r="O55" s="159"/>
      <c r="P55" s="159"/>
      <c r="Q55" s="159"/>
      <c r="R55" s="159"/>
      <c r="S55" s="159"/>
      <c r="T55" s="159"/>
      <c r="U55" s="159"/>
      <c r="V55" s="159"/>
      <c r="W55" s="159"/>
      <c r="X55" s="159"/>
      <c r="Y55" s="159"/>
      <c r="Z55" s="159"/>
    </row>
    <row r="56" spans="1:26" ht="58.5" customHeight="1" x14ac:dyDescent="0.2">
      <c r="A56" s="442" t="s">
        <v>44</v>
      </c>
      <c r="B56" s="411">
        <v>2214</v>
      </c>
      <c r="C56" s="411">
        <v>2022</v>
      </c>
      <c r="D56" s="443" t="s">
        <v>1673</v>
      </c>
      <c r="E56" s="444" t="s">
        <v>1674</v>
      </c>
      <c r="F56" s="445"/>
      <c r="G56" s="159"/>
      <c r="H56" s="159"/>
      <c r="I56" s="159"/>
      <c r="J56" s="159"/>
      <c r="K56" s="159"/>
      <c r="L56" s="159"/>
      <c r="M56" s="159"/>
      <c r="N56" s="159"/>
      <c r="O56" s="159"/>
      <c r="P56" s="159"/>
      <c r="Q56" s="159"/>
      <c r="R56" s="159"/>
      <c r="S56" s="159"/>
      <c r="T56" s="159"/>
      <c r="U56" s="159"/>
      <c r="V56" s="159"/>
      <c r="W56" s="159"/>
      <c r="X56" s="159"/>
      <c r="Y56" s="159"/>
      <c r="Z56" s="159"/>
    </row>
    <row r="57" spans="1:26" ht="128.25" customHeight="1" x14ac:dyDescent="0.2">
      <c r="A57" s="446" t="s">
        <v>44</v>
      </c>
      <c r="B57" s="447">
        <v>2354</v>
      </c>
      <c r="C57" s="411">
        <v>2024</v>
      </c>
      <c r="D57" s="448" t="s">
        <v>1820</v>
      </c>
      <c r="E57" s="449" t="s">
        <v>112</v>
      </c>
      <c r="F57" s="450" t="s">
        <v>1833</v>
      </c>
      <c r="G57" s="159"/>
      <c r="H57" s="159"/>
      <c r="I57" s="159"/>
      <c r="J57" s="159"/>
      <c r="K57" s="159"/>
      <c r="L57" s="159"/>
      <c r="M57" s="159"/>
      <c r="N57" s="159"/>
      <c r="O57" s="159"/>
      <c r="P57" s="159"/>
      <c r="Q57" s="159"/>
      <c r="R57" s="159"/>
      <c r="S57" s="159"/>
      <c r="T57" s="159"/>
      <c r="U57" s="159"/>
      <c r="V57" s="159"/>
      <c r="W57" s="159"/>
      <c r="X57" s="159"/>
      <c r="Y57" s="159"/>
      <c r="Z57" s="159"/>
    </row>
    <row r="58" spans="1:26" ht="78" customHeight="1" x14ac:dyDescent="0.2">
      <c r="A58" s="446" t="s">
        <v>44</v>
      </c>
      <c r="B58" s="447">
        <v>2354</v>
      </c>
      <c r="C58" s="411">
        <v>2024</v>
      </c>
      <c r="D58" s="448" t="s">
        <v>1820</v>
      </c>
      <c r="E58" s="449" t="s">
        <v>57</v>
      </c>
      <c r="F58" s="450" t="s">
        <v>1834</v>
      </c>
      <c r="G58" s="159"/>
      <c r="H58" s="159"/>
      <c r="I58" s="159"/>
      <c r="J58" s="159"/>
      <c r="K58" s="159"/>
      <c r="L58" s="159"/>
      <c r="M58" s="159"/>
      <c r="N58" s="159"/>
      <c r="O58" s="159"/>
      <c r="P58" s="159"/>
      <c r="Q58" s="159"/>
      <c r="R58" s="159"/>
      <c r="S58" s="159"/>
      <c r="T58" s="159"/>
      <c r="U58" s="159"/>
      <c r="V58" s="159"/>
      <c r="W58" s="159"/>
      <c r="X58" s="159"/>
      <c r="Y58" s="159"/>
      <c r="Z58" s="159"/>
    </row>
    <row r="59" spans="1:26" ht="96" customHeight="1" x14ac:dyDescent="0.2">
      <c r="A59" s="446" t="s">
        <v>44</v>
      </c>
      <c r="B59" s="447">
        <v>2354</v>
      </c>
      <c r="C59" s="411">
        <v>2024</v>
      </c>
      <c r="D59" s="448" t="s">
        <v>1820</v>
      </c>
      <c r="E59" s="449" t="s">
        <v>46</v>
      </c>
      <c r="F59" s="450" t="s">
        <v>1835</v>
      </c>
      <c r="G59" s="159"/>
      <c r="H59" s="159"/>
      <c r="I59" s="159"/>
      <c r="J59" s="159"/>
      <c r="K59" s="159"/>
      <c r="L59" s="159"/>
      <c r="M59" s="159"/>
      <c r="N59" s="159"/>
      <c r="O59" s="159"/>
      <c r="P59" s="159"/>
      <c r="Q59" s="159"/>
      <c r="R59" s="159"/>
      <c r="S59" s="159"/>
      <c r="T59" s="159"/>
      <c r="U59" s="159"/>
      <c r="V59" s="159"/>
      <c r="W59" s="159"/>
      <c r="X59" s="159"/>
      <c r="Y59" s="159"/>
      <c r="Z59" s="159"/>
    </row>
    <row r="60" spans="1:26" ht="99" customHeight="1" x14ac:dyDescent="0.2">
      <c r="A60" s="446" t="s">
        <v>44</v>
      </c>
      <c r="B60" s="447">
        <v>2365</v>
      </c>
      <c r="C60" s="411">
        <v>2024</v>
      </c>
      <c r="D60" s="448" t="s">
        <v>1821</v>
      </c>
      <c r="E60" s="449" t="s">
        <v>112</v>
      </c>
      <c r="F60" s="450" t="s">
        <v>1836</v>
      </c>
      <c r="G60" s="159"/>
      <c r="H60" s="159"/>
      <c r="I60" s="159"/>
      <c r="J60" s="159"/>
      <c r="K60" s="159"/>
      <c r="L60" s="159"/>
      <c r="M60" s="159"/>
      <c r="N60" s="159"/>
      <c r="O60" s="159"/>
      <c r="P60" s="159"/>
      <c r="Q60" s="159"/>
      <c r="R60" s="159"/>
      <c r="S60" s="159"/>
      <c r="T60" s="159"/>
      <c r="U60" s="159"/>
      <c r="V60" s="159"/>
      <c r="W60" s="159"/>
      <c r="X60" s="159"/>
      <c r="Y60" s="159"/>
      <c r="Z60" s="159"/>
    </row>
    <row r="61" spans="1:26" ht="113.25" customHeight="1" x14ac:dyDescent="0.2">
      <c r="A61" s="446" t="s">
        <v>44</v>
      </c>
      <c r="B61" s="447">
        <v>2365</v>
      </c>
      <c r="C61" s="411">
        <v>2024</v>
      </c>
      <c r="D61" s="448" t="s">
        <v>1821</v>
      </c>
      <c r="E61" s="449" t="s">
        <v>57</v>
      </c>
      <c r="F61" s="450" t="s">
        <v>1837</v>
      </c>
      <c r="G61" s="159"/>
      <c r="H61" s="159"/>
      <c r="I61" s="159"/>
      <c r="J61" s="159"/>
      <c r="K61" s="159"/>
      <c r="L61" s="159"/>
      <c r="M61" s="159"/>
      <c r="N61" s="159"/>
      <c r="O61" s="159"/>
      <c r="P61" s="159"/>
      <c r="Q61" s="159"/>
      <c r="R61" s="159"/>
      <c r="S61" s="159"/>
      <c r="T61" s="159"/>
      <c r="U61" s="159"/>
      <c r="V61" s="159"/>
      <c r="W61" s="159"/>
      <c r="X61" s="159"/>
      <c r="Y61" s="159"/>
      <c r="Z61" s="159"/>
    </row>
    <row r="62" spans="1:26" ht="90" customHeight="1" x14ac:dyDescent="0.2">
      <c r="A62" s="446" t="s">
        <v>44</v>
      </c>
      <c r="B62" s="447">
        <v>2365</v>
      </c>
      <c r="C62" s="411">
        <v>2024</v>
      </c>
      <c r="D62" s="448" t="s">
        <v>1821</v>
      </c>
      <c r="E62" s="449" t="s">
        <v>59</v>
      </c>
      <c r="F62" s="450" t="s">
        <v>1838</v>
      </c>
      <c r="G62" s="159"/>
      <c r="H62" s="159"/>
      <c r="I62" s="159"/>
      <c r="J62" s="159"/>
      <c r="K62" s="159"/>
      <c r="L62" s="159"/>
      <c r="M62" s="159"/>
      <c r="N62" s="159"/>
      <c r="O62" s="159"/>
      <c r="P62" s="159"/>
      <c r="Q62" s="159"/>
      <c r="R62" s="159"/>
      <c r="S62" s="159"/>
      <c r="T62" s="159"/>
      <c r="U62" s="159"/>
      <c r="V62" s="159"/>
      <c r="W62" s="159"/>
      <c r="X62" s="159"/>
      <c r="Y62" s="159"/>
      <c r="Z62" s="159"/>
    </row>
    <row r="63" spans="1:26" ht="99.75" customHeight="1" x14ac:dyDescent="0.2">
      <c r="A63" s="446" t="s">
        <v>44</v>
      </c>
      <c r="B63" s="447">
        <v>2365</v>
      </c>
      <c r="C63" s="411">
        <v>2024</v>
      </c>
      <c r="D63" s="448" t="s">
        <v>1821</v>
      </c>
      <c r="E63" s="449" t="s">
        <v>46</v>
      </c>
      <c r="F63" s="450" t="s">
        <v>1839</v>
      </c>
      <c r="G63" s="159"/>
      <c r="H63" s="159"/>
      <c r="I63" s="159"/>
      <c r="J63" s="159"/>
      <c r="K63" s="159"/>
      <c r="L63" s="159"/>
      <c r="M63" s="159"/>
      <c r="N63" s="159"/>
      <c r="O63" s="159"/>
      <c r="P63" s="159"/>
      <c r="Q63" s="159"/>
      <c r="R63" s="159"/>
      <c r="S63" s="159"/>
      <c r="T63" s="159"/>
      <c r="U63" s="159"/>
      <c r="V63" s="159"/>
      <c r="W63" s="159"/>
      <c r="X63" s="159"/>
      <c r="Y63" s="159"/>
      <c r="Z63" s="159"/>
    </row>
    <row r="64" spans="1:26" ht="113.25" customHeight="1" x14ac:dyDescent="0.2">
      <c r="A64" s="446" t="s">
        <v>44</v>
      </c>
      <c r="B64" s="447">
        <v>2365</v>
      </c>
      <c r="C64" s="411">
        <v>2024</v>
      </c>
      <c r="D64" s="448" t="s">
        <v>1821</v>
      </c>
      <c r="E64" s="449" t="s">
        <v>894</v>
      </c>
      <c r="F64" s="450" t="s">
        <v>1840</v>
      </c>
      <c r="G64" s="159"/>
      <c r="H64" s="159"/>
      <c r="I64" s="159"/>
      <c r="J64" s="159"/>
      <c r="K64" s="159"/>
      <c r="L64" s="159"/>
      <c r="M64" s="159"/>
      <c r="N64" s="159"/>
      <c r="O64" s="159"/>
      <c r="P64" s="159"/>
      <c r="Q64" s="159"/>
      <c r="R64" s="159"/>
      <c r="S64" s="159"/>
      <c r="T64" s="159"/>
      <c r="U64" s="159"/>
      <c r="V64" s="159"/>
      <c r="W64" s="159"/>
      <c r="X64" s="159"/>
      <c r="Y64" s="159"/>
      <c r="Z64" s="159"/>
    </row>
    <row r="65" spans="1:26" ht="113.25" customHeight="1" x14ac:dyDescent="0.2">
      <c r="A65" s="446" t="s">
        <v>44</v>
      </c>
      <c r="B65" s="447">
        <v>2365</v>
      </c>
      <c r="C65" s="411">
        <v>2024</v>
      </c>
      <c r="D65" s="448" t="s">
        <v>1821</v>
      </c>
      <c r="E65" s="449" t="s">
        <v>848</v>
      </c>
      <c r="F65" s="450" t="s">
        <v>1841</v>
      </c>
      <c r="G65" s="159"/>
      <c r="H65" s="159"/>
      <c r="I65" s="159"/>
      <c r="J65" s="159"/>
      <c r="K65" s="159"/>
      <c r="L65" s="159"/>
      <c r="M65" s="159"/>
      <c r="N65" s="159"/>
      <c r="O65" s="159"/>
      <c r="P65" s="159"/>
      <c r="Q65" s="159"/>
      <c r="R65" s="159"/>
      <c r="S65" s="159"/>
      <c r="T65" s="159"/>
      <c r="U65" s="159"/>
      <c r="V65" s="159"/>
      <c r="W65" s="159"/>
      <c r="X65" s="159"/>
      <c r="Y65" s="159"/>
      <c r="Z65" s="159"/>
    </row>
    <row r="66" spans="1:26" ht="113.25" customHeight="1" x14ac:dyDescent="0.2">
      <c r="A66" s="446" t="s">
        <v>44</v>
      </c>
      <c r="B66" s="447">
        <v>2365</v>
      </c>
      <c r="C66" s="411">
        <v>2024</v>
      </c>
      <c r="D66" s="448" t="s">
        <v>1821</v>
      </c>
      <c r="E66" s="449" t="s">
        <v>99</v>
      </c>
      <c r="F66" s="450" t="s">
        <v>1842</v>
      </c>
      <c r="G66" s="159"/>
      <c r="H66" s="159"/>
      <c r="I66" s="159"/>
      <c r="J66" s="159"/>
      <c r="K66" s="159"/>
      <c r="L66" s="159"/>
      <c r="M66" s="159"/>
      <c r="N66" s="159"/>
      <c r="O66" s="159"/>
      <c r="P66" s="159"/>
      <c r="Q66" s="159"/>
      <c r="R66" s="159"/>
      <c r="S66" s="159"/>
      <c r="T66" s="159"/>
      <c r="U66" s="159"/>
      <c r="V66" s="159"/>
      <c r="W66" s="159"/>
      <c r="X66" s="159"/>
      <c r="Y66" s="159"/>
      <c r="Z66" s="159"/>
    </row>
    <row r="67" spans="1:26" ht="102.75" customHeight="1" x14ac:dyDescent="0.2">
      <c r="A67" s="446" t="s">
        <v>44</v>
      </c>
      <c r="B67" s="447">
        <v>2365</v>
      </c>
      <c r="C67" s="411">
        <v>2024</v>
      </c>
      <c r="D67" s="448" t="s">
        <v>1821</v>
      </c>
      <c r="E67" s="449" t="s">
        <v>320</v>
      </c>
      <c r="F67" s="450" t="s">
        <v>1843</v>
      </c>
      <c r="G67" s="159"/>
      <c r="H67" s="159"/>
      <c r="I67" s="159"/>
      <c r="J67" s="159"/>
      <c r="K67" s="159"/>
      <c r="L67" s="159"/>
      <c r="M67" s="159"/>
      <c r="N67" s="159"/>
      <c r="O67" s="159"/>
      <c r="P67" s="159"/>
      <c r="Q67" s="159"/>
      <c r="R67" s="159"/>
      <c r="S67" s="159"/>
      <c r="T67" s="159"/>
      <c r="U67" s="159"/>
      <c r="V67" s="159"/>
      <c r="W67" s="159"/>
      <c r="X67" s="159"/>
      <c r="Y67" s="159"/>
      <c r="Z67" s="159"/>
    </row>
    <row r="68" spans="1:26" ht="113.25" customHeight="1" x14ac:dyDescent="0.2">
      <c r="A68" s="446" t="s">
        <v>44</v>
      </c>
      <c r="B68" s="447">
        <v>2365</v>
      </c>
      <c r="C68" s="411">
        <v>2024</v>
      </c>
      <c r="D68" s="448" t="s">
        <v>1821</v>
      </c>
      <c r="E68" s="449" t="s">
        <v>91</v>
      </c>
      <c r="F68" s="450" t="s">
        <v>1844</v>
      </c>
      <c r="G68" s="159"/>
      <c r="H68" s="159"/>
      <c r="I68" s="159"/>
      <c r="J68" s="159"/>
      <c r="K68" s="159"/>
      <c r="L68" s="159"/>
      <c r="M68" s="159"/>
      <c r="N68" s="159"/>
      <c r="O68" s="159"/>
      <c r="P68" s="159"/>
      <c r="Q68" s="159"/>
      <c r="R68" s="159"/>
      <c r="S68" s="159"/>
      <c r="T68" s="159"/>
      <c r="U68" s="159"/>
      <c r="V68" s="159"/>
      <c r="W68" s="159"/>
      <c r="X68" s="159"/>
      <c r="Y68" s="159"/>
      <c r="Z68" s="159"/>
    </row>
    <row r="69" spans="1:26" ht="113.25" customHeight="1" x14ac:dyDescent="0.2">
      <c r="A69" s="446" t="s">
        <v>44</v>
      </c>
      <c r="B69" s="447">
        <v>2365</v>
      </c>
      <c r="C69" s="411">
        <v>2024</v>
      </c>
      <c r="D69" s="448" t="s">
        <v>1821</v>
      </c>
      <c r="E69" s="449" t="s">
        <v>544</v>
      </c>
      <c r="F69" s="450" t="s">
        <v>1845</v>
      </c>
      <c r="G69" s="159"/>
      <c r="H69" s="159"/>
      <c r="I69" s="159"/>
      <c r="J69" s="159"/>
      <c r="K69" s="159"/>
      <c r="L69" s="159"/>
      <c r="M69" s="159"/>
      <c r="N69" s="159"/>
      <c r="O69" s="159"/>
      <c r="P69" s="159"/>
      <c r="Q69" s="159"/>
      <c r="R69" s="159"/>
      <c r="S69" s="159"/>
      <c r="T69" s="159"/>
      <c r="U69" s="159"/>
      <c r="V69" s="159"/>
      <c r="W69" s="159"/>
      <c r="X69" s="159"/>
      <c r="Y69" s="159"/>
      <c r="Z69" s="159"/>
    </row>
    <row r="70" spans="1:26" ht="113.25" customHeight="1" x14ac:dyDescent="0.2">
      <c r="A70" s="446" t="s">
        <v>44</v>
      </c>
      <c r="B70" s="447">
        <v>2365</v>
      </c>
      <c r="C70" s="411">
        <v>2024</v>
      </c>
      <c r="D70" s="448" t="s">
        <v>1821</v>
      </c>
      <c r="E70" s="449" t="s">
        <v>1828</v>
      </c>
      <c r="F70" s="450" t="s">
        <v>1846</v>
      </c>
      <c r="G70" s="159"/>
      <c r="H70" s="159"/>
      <c r="I70" s="159"/>
      <c r="J70" s="159"/>
      <c r="K70" s="159"/>
      <c r="L70" s="159"/>
      <c r="M70" s="159"/>
      <c r="N70" s="159"/>
      <c r="O70" s="159"/>
      <c r="P70" s="159"/>
      <c r="Q70" s="159"/>
      <c r="R70" s="159"/>
      <c r="S70" s="159"/>
      <c r="T70" s="159"/>
      <c r="U70" s="159"/>
      <c r="V70" s="159"/>
      <c r="W70" s="159"/>
      <c r="X70" s="159"/>
      <c r="Y70" s="159"/>
      <c r="Z70" s="159"/>
    </row>
    <row r="71" spans="1:26" ht="99" customHeight="1" thickBot="1" x14ac:dyDescent="0.25">
      <c r="A71" s="451" t="s">
        <v>44</v>
      </c>
      <c r="B71" s="452">
        <v>2365</v>
      </c>
      <c r="C71" s="453">
        <v>2024</v>
      </c>
      <c r="D71" s="454" t="s">
        <v>1821</v>
      </c>
      <c r="E71" s="455" t="s">
        <v>545</v>
      </c>
      <c r="F71" s="456" t="s">
        <v>1847</v>
      </c>
      <c r="G71" s="159"/>
      <c r="H71" s="159"/>
      <c r="I71" s="159"/>
      <c r="J71" s="159"/>
      <c r="K71" s="159"/>
      <c r="L71" s="159"/>
      <c r="M71" s="159"/>
      <c r="N71" s="159"/>
      <c r="O71" s="159"/>
      <c r="P71" s="159"/>
      <c r="Q71" s="159"/>
      <c r="R71" s="159"/>
      <c r="S71" s="159"/>
      <c r="T71" s="159"/>
      <c r="U71" s="159"/>
      <c r="V71" s="159"/>
      <c r="W71" s="159"/>
      <c r="X71" s="159"/>
      <c r="Y71" s="159"/>
      <c r="Z71" s="159"/>
    </row>
    <row r="72" spans="1:26" ht="62.25" customHeight="1" x14ac:dyDescent="0.2">
      <c r="A72" s="412" t="s">
        <v>723</v>
      </c>
      <c r="B72" s="413">
        <v>2663</v>
      </c>
      <c r="C72" s="413">
        <v>1950</v>
      </c>
      <c r="D72" s="414" t="s">
        <v>1928</v>
      </c>
      <c r="E72" s="415" t="s">
        <v>95</v>
      </c>
      <c r="F72" s="416"/>
      <c r="G72" s="159"/>
      <c r="H72" s="159"/>
      <c r="I72" s="159"/>
      <c r="J72" s="159"/>
      <c r="K72" s="159"/>
      <c r="L72" s="159"/>
      <c r="M72" s="159"/>
      <c r="N72" s="159"/>
      <c r="O72" s="159"/>
      <c r="P72" s="159"/>
      <c r="Q72" s="159"/>
      <c r="R72" s="159"/>
      <c r="S72" s="159"/>
      <c r="T72" s="159"/>
      <c r="U72" s="159"/>
      <c r="V72" s="159"/>
      <c r="W72" s="159"/>
      <c r="X72" s="159"/>
      <c r="Y72" s="159"/>
      <c r="Z72" s="159"/>
    </row>
    <row r="73" spans="1:26" ht="87" customHeight="1" x14ac:dyDescent="0.2">
      <c r="A73" s="417" t="s">
        <v>65</v>
      </c>
      <c r="B73" s="171">
        <v>2644</v>
      </c>
      <c r="C73" s="171">
        <v>1994</v>
      </c>
      <c r="D73" s="172" t="s">
        <v>1053</v>
      </c>
      <c r="E73" s="195" t="s">
        <v>112</v>
      </c>
      <c r="F73" s="419" t="s">
        <v>1054</v>
      </c>
      <c r="G73" s="159"/>
      <c r="H73" s="159"/>
      <c r="I73" s="159"/>
      <c r="J73" s="159"/>
      <c r="K73" s="159"/>
      <c r="L73" s="159"/>
      <c r="M73" s="159"/>
      <c r="N73" s="159"/>
      <c r="O73" s="159"/>
      <c r="P73" s="159"/>
      <c r="Q73" s="159"/>
      <c r="R73" s="159"/>
      <c r="S73" s="159"/>
      <c r="T73" s="159"/>
      <c r="U73" s="159"/>
      <c r="V73" s="159"/>
      <c r="W73" s="159"/>
      <c r="X73" s="159"/>
      <c r="Y73" s="159"/>
      <c r="Z73" s="159"/>
    </row>
    <row r="74" spans="1:26" ht="127.5" customHeight="1" x14ac:dyDescent="0.2">
      <c r="A74" s="417" t="s">
        <v>65</v>
      </c>
      <c r="B74" s="171">
        <v>1295</v>
      </c>
      <c r="C74" s="171">
        <v>1994</v>
      </c>
      <c r="D74" s="172" t="s">
        <v>973</v>
      </c>
      <c r="E74" s="195" t="s">
        <v>852</v>
      </c>
      <c r="F74" s="419" t="s">
        <v>661</v>
      </c>
      <c r="G74" s="159"/>
      <c r="H74" s="159"/>
      <c r="I74" s="159"/>
      <c r="J74" s="159"/>
      <c r="K74" s="159"/>
      <c r="L74" s="159"/>
      <c r="M74" s="159"/>
      <c r="N74" s="159"/>
      <c r="O74" s="159"/>
      <c r="P74" s="159"/>
      <c r="Q74" s="159"/>
      <c r="R74" s="159"/>
      <c r="S74" s="159"/>
      <c r="T74" s="159"/>
      <c r="U74" s="159"/>
      <c r="V74" s="159"/>
      <c r="W74" s="159"/>
      <c r="X74" s="159"/>
      <c r="Y74" s="159"/>
      <c r="Z74" s="159"/>
    </row>
    <row r="75" spans="1:26" ht="70.5" customHeight="1" x14ac:dyDescent="0.2">
      <c r="A75" s="417" t="s">
        <v>65</v>
      </c>
      <c r="B75" s="171">
        <v>1108</v>
      </c>
      <c r="C75" s="171">
        <v>1994</v>
      </c>
      <c r="D75" s="172" t="s">
        <v>974</v>
      </c>
      <c r="E75" s="195" t="s">
        <v>662</v>
      </c>
      <c r="F75" s="419" t="s">
        <v>975</v>
      </c>
      <c r="G75" s="159"/>
      <c r="H75" s="159"/>
      <c r="I75" s="159"/>
      <c r="J75" s="159"/>
      <c r="K75" s="159"/>
      <c r="L75" s="159"/>
      <c r="M75" s="159"/>
      <c r="N75" s="159"/>
      <c r="O75" s="159"/>
      <c r="P75" s="159"/>
      <c r="Q75" s="159"/>
      <c r="R75" s="159"/>
      <c r="S75" s="159"/>
      <c r="T75" s="159"/>
      <c r="U75" s="159"/>
      <c r="V75" s="159"/>
      <c r="W75" s="159"/>
      <c r="X75" s="159"/>
      <c r="Y75" s="159"/>
      <c r="Z75" s="159"/>
    </row>
    <row r="76" spans="1:26" ht="78.75" customHeight="1" x14ac:dyDescent="0.2">
      <c r="A76" s="417" t="s">
        <v>65</v>
      </c>
      <c r="B76" s="171">
        <v>692</v>
      </c>
      <c r="C76" s="171">
        <v>1994</v>
      </c>
      <c r="D76" s="172" t="s">
        <v>663</v>
      </c>
      <c r="E76" s="195" t="s">
        <v>95</v>
      </c>
      <c r="F76" s="419" t="s">
        <v>1055</v>
      </c>
      <c r="G76" s="159"/>
      <c r="H76" s="159"/>
      <c r="I76" s="159"/>
      <c r="J76" s="159"/>
      <c r="K76" s="159"/>
      <c r="L76" s="159"/>
      <c r="M76" s="159"/>
      <c r="N76" s="159"/>
      <c r="O76" s="159"/>
      <c r="P76" s="159"/>
      <c r="Q76" s="159"/>
      <c r="R76" s="159"/>
      <c r="S76" s="159"/>
      <c r="T76" s="159"/>
      <c r="U76" s="159"/>
      <c r="V76" s="159"/>
      <c r="W76" s="159"/>
      <c r="X76" s="159"/>
      <c r="Y76" s="159"/>
      <c r="Z76" s="159"/>
    </row>
    <row r="77" spans="1:26" ht="89.25" customHeight="1" x14ac:dyDescent="0.2">
      <c r="A77" s="417" t="s">
        <v>65</v>
      </c>
      <c r="B77" s="171">
        <v>2177</v>
      </c>
      <c r="C77" s="171">
        <v>1989</v>
      </c>
      <c r="D77" s="172" t="s">
        <v>976</v>
      </c>
      <c r="E77" s="195" t="s">
        <v>853</v>
      </c>
      <c r="F77" s="419" t="s">
        <v>664</v>
      </c>
      <c r="G77" s="159"/>
      <c r="H77" s="159"/>
      <c r="I77" s="159"/>
      <c r="J77" s="159"/>
      <c r="K77" s="159"/>
      <c r="L77" s="159"/>
      <c r="M77" s="159"/>
      <c r="N77" s="159"/>
      <c r="O77" s="159"/>
      <c r="P77" s="159"/>
      <c r="Q77" s="159"/>
      <c r="R77" s="159"/>
      <c r="S77" s="159"/>
      <c r="T77" s="159"/>
      <c r="U77" s="159"/>
      <c r="V77" s="159"/>
      <c r="W77" s="159"/>
      <c r="X77" s="159"/>
      <c r="Y77" s="159"/>
      <c r="Z77" s="159"/>
    </row>
    <row r="78" spans="1:26" ht="71.25" customHeight="1" x14ac:dyDescent="0.2">
      <c r="A78" s="417" t="s">
        <v>65</v>
      </c>
      <c r="B78" s="171">
        <v>320</v>
      </c>
      <c r="C78" s="171">
        <v>1995</v>
      </c>
      <c r="D78" s="172" t="s">
        <v>660</v>
      </c>
      <c r="E78" s="195" t="s">
        <v>95</v>
      </c>
      <c r="F78" s="419" t="s">
        <v>1052</v>
      </c>
      <c r="G78" s="159"/>
      <c r="H78" s="159"/>
      <c r="I78" s="159"/>
      <c r="J78" s="159"/>
      <c r="K78" s="159"/>
      <c r="L78" s="159"/>
      <c r="M78" s="159"/>
      <c r="N78" s="159"/>
      <c r="O78" s="159"/>
      <c r="P78" s="159"/>
      <c r="Q78" s="159"/>
      <c r="R78" s="159"/>
      <c r="S78" s="159"/>
      <c r="T78" s="159"/>
      <c r="U78" s="159"/>
      <c r="V78" s="159"/>
      <c r="W78" s="159"/>
      <c r="X78" s="159"/>
      <c r="Y78" s="159"/>
      <c r="Z78" s="159"/>
    </row>
    <row r="79" spans="1:26" ht="84.75" customHeight="1" x14ac:dyDescent="0.2">
      <c r="A79" s="417" t="s">
        <v>65</v>
      </c>
      <c r="B79" s="171">
        <v>243</v>
      </c>
      <c r="C79" s="171">
        <v>1999</v>
      </c>
      <c r="D79" s="172" t="s">
        <v>659</v>
      </c>
      <c r="E79" s="195" t="s">
        <v>95</v>
      </c>
      <c r="F79" s="419"/>
      <c r="G79" s="159"/>
      <c r="H79" s="159"/>
      <c r="I79" s="159"/>
      <c r="J79" s="159"/>
      <c r="K79" s="159"/>
      <c r="L79" s="159"/>
      <c r="M79" s="159"/>
      <c r="N79" s="159"/>
      <c r="O79" s="159"/>
      <c r="P79" s="159"/>
      <c r="Q79" s="159"/>
      <c r="R79" s="159"/>
      <c r="S79" s="159"/>
      <c r="T79" s="159"/>
      <c r="U79" s="159"/>
      <c r="V79" s="159"/>
      <c r="W79" s="159"/>
      <c r="X79" s="159"/>
      <c r="Y79" s="159"/>
      <c r="Z79" s="159"/>
    </row>
    <row r="80" spans="1:26" ht="103.5" customHeight="1" x14ac:dyDescent="0.2">
      <c r="A80" s="417" t="s">
        <v>65</v>
      </c>
      <c r="B80" s="171">
        <v>13</v>
      </c>
      <c r="C80" s="171">
        <v>2001</v>
      </c>
      <c r="D80" s="172" t="s">
        <v>972</v>
      </c>
      <c r="E80" s="195" t="s">
        <v>95</v>
      </c>
      <c r="F80" s="419" t="s">
        <v>1051</v>
      </c>
      <c r="G80" s="159"/>
      <c r="H80" s="159"/>
      <c r="I80" s="159"/>
      <c r="J80" s="159"/>
      <c r="K80" s="159"/>
      <c r="L80" s="159"/>
      <c r="M80" s="159"/>
      <c r="N80" s="159"/>
      <c r="O80" s="159"/>
      <c r="P80" s="159"/>
      <c r="Q80" s="159"/>
      <c r="R80" s="159"/>
      <c r="S80" s="159"/>
      <c r="T80" s="159"/>
      <c r="U80" s="159"/>
      <c r="V80" s="159"/>
      <c r="W80" s="159"/>
      <c r="X80" s="159"/>
      <c r="Y80" s="159"/>
      <c r="Z80" s="159"/>
    </row>
    <row r="81" spans="1:26" ht="90.75" customHeight="1" x14ac:dyDescent="0.2">
      <c r="A81" s="417" t="s">
        <v>65</v>
      </c>
      <c r="B81" s="171">
        <v>1919</v>
      </c>
      <c r="C81" s="171">
        <v>2002</v>
      </c>
      <c r="D81" s="172" t="s">
        <v>971</v>
      </c>
      <c r="E81" s="195" t="s">
        <v>95</v>
      </c>
      <c r="F81" s="419" t="s">
        <v>1050</v>
      </c>
      <c r="G81" s="159"/>
      <c r="H81" s="159"/>
      <c r="I81" s="159"/>
      <c r="J81" s="159"/>
      <c r="K81" s="159"/>
      <c r="L81" s="159"/>
      <c r="M81" s="159"/>
      <c r="N81" s="159"/>
      <c r="O81" s="159"/>
      <c r="P81" s="159"/>
      <c r="Q81" s="159"/>
      <c r="R81" s="159"/>
      <c r="S81" s="159"/>
      <c r="T81" s="159"/>
      <c r="U81" s="159"/>
      <c r="V81" s="159"/>
      <c r="W81" s="159"/>
      <c r="X81" s="159"/>
      <c r="Y81" s="159"/>
      <c r="Z81" s="159"/>
    </row>
    <row r="82" spans="1:26" ht="84.75" customHeight="1" x14ac:dyDescent="0.2">
      <c r="A82" s="417" t="s">
        <v>65</v>
      </c>
      <c r="B82" s="171">
        <v>785</v>
      </c>
      <c r="C82" s="171">
        <v>2005</v>
      </c>
      <c r="D82" s="172" t="s">
        <v>657</v>
      </c>
      <c r="E82" s="195" t="s">
        <v>95</v>
      </c>
      <c r="F82" s="419" t="s">
        <v>1048</v>
      </c>
      <c r="G82" s="159"/>
      <c r="H82" s="159"/>
      <c r="I82" s="159"/>
      <c r="J82" s="159"/>
      <c r="K82" s="159"/>
      <c r="L82" s="159"/>
      <c r="M82" s="159"/>
      <c r="N82" s="159"/>
      <c r="O82" s="159"/>
      <c r="P82" s="159"/>
      <c r="Q82" s="159"/>
      <c r="R82" s="159"/>
      <c r="S82" s="159"/>
      <c r="T82" s="159"/>
      <c r="U82" s="159"/>
      <c r="V82" s="159"/>
      <c r="W82" s="159"/>
      <c r="X82" s="159"/>
      <c r="Y82" s="159"/>
      <c r="Z82" s="159"/>
    </row>
    <row r="83" spans="1:26" ht="84.75" customHeight="1" x14ac:dyDescent="0.2">
      <c r="A83" s="417" t="s">
        <v>65</v>
      </c>
      <c r="B83" s="171">
        <v>760</v>
      </c>
      <c r="C83" s="171">
        <v>2005</v>
      </c>
      <c r="D83" s="172" t="s">
        <v>658</v>
      </c>
      <c r="E83" s="195" t="s">
        <v>95</v>
      </c>
      <c r="F83" s="419" t="s">
        <v>1049</v>
      </c>
      <c r="G83" s="159"/>
      <c r="H83" s="159"/>
      <c r="I83" s="159"/>
      <c r="J83" s="159"/>
      <c r="K83" s="159"/>
      <c r="L83" s="159"/>
      <c r="M83" s="159"/>
      <c r="N83" s="159"/>
      <c r="O83" s="159"/>
      <c r="P83" s="159"/>
      <c r="Q83" s="159"/>
      <c r="R83" s="159"/>
      <c r="S83" s="159"/>
      <c r="T83" s="159"/>
      <c r="U83" s="159"/>
      <c r="V83" s="159"/>
      <c r="W83" s="159"/>
      <c r="X83" s="159"/>
      <c r="Y83" s="159"/>
      <c r="Z83" s="159"/>
    </row>
    <row r="84" spans="1:26" ht="104.25" customHeight="1" x14ac:dyDescent="0.2">
      <c r="A84" s="417" t="s">
        <v>244</v>
      </c>
      <c r="B84" s="171">
        <v>515</v>
      </c>
      <c r="C84" s="171">
        <v>2006</v>
      </c>
      <c r="D84" s="172" t="s">
        <v>969</v>
      </c>
      <c r="E84" s="195" t="s">
        <v>95</v>
      </c>
      <c r="F84" s="419" t="s">
        <v>655</v>
      </c>
      <c r="G84" s="159"/>
      <c r="H84" s="159"/>
      <c r="I84" s="159"/>
      <c r="J84" s="159"/>
      <c r="K84" s="159"/>
      <c r="L84" s="159"/>
      <c r="M84" s="159"/>
      <c r="N84" s="159"/>
      <c r="O84" s="159"/>
      <c r="P84" s="159"/>
      <c r="Q84" s="159"/>
      <c r="R84" s="159"/>
      <c r="S84" s="159"/>
      <c r="T84" s="159"/>
      <c r="U84" s="159"/>
      <c r="V84" s="159"/>
      <c r="W84" s="159"/>
      <c r="X84" s="159"/>
      <c r="Y84" s="159"/>
      <c r="Z84" s="159"/>
    </row>
    <row r="85" spans="1:26" ht="79.5" customHeight="1" x14ac:dyDescent="0.2">
      <c r="A85" s="417" t="s">
        <v>244</v>
      </c>
      <c r="B85" s="171">
        <v>423</v>
      </c>
      <c r="C85" s="171">
        <v>2006</v>
      </c>
      <c r="D85" s="172" t="s">
        <v>970</v>
      </c>
      <c r="E85" s="195" t="s">
        <v>851</v>
      </c>
      <c r="F85" s="419" t="s">
        <v>656</v>
      </c>
      <c r="G85" s="159"/>
      <c r="H85" s="159"/>
      <c r="I85" s="159"/>
      <c r="J85" s="159"/>
      <c r="K85" s="159"/>
      <c r="L85" s="159"/>
      <c r="M85" s="159"/>
      <c r="N85" s="159"/>
      <c r="O85" s="159"/>
      <c r="P85" s="159"/>
      <c r="Q85" s="159"/>
      <c r="R85" s="159"/>
      <c r="S85" s="159"/>
      <c r="T85" s="159"/>
      <c r="U85" s="159"/>
      <c r="V85" s="159"/>
      <c r="W85" s="159"/>
      <c r="X85" s="159"/>
      <c r="Y85" s="159"/>
      <c r="Z85" s="159"/>
    </row>
    <row r="86" spans="1:26" ht="65.25" customHeight="1" x14ac:dyDescent="0.2">
      <c r="A86" s="433" t="s">
        <v>65</v>
      </c>
      <c r="B86" s="402">
        <v>2271</v>
      </c>
      <c r="C86" s="402">
        <v>2009</v>
      </c>
      <c r="D86" s="405" t="s">
        <v>654</v>
      </c>
      <c r="E86" s="176" t="s">
        <v>95</v>
      </c>
      <c r="F86" s="419"/>
      <c r="G86" s="159"/>
      <c r="H86" s="159"/>
      <c r="I86" s="159"/>
      <c r="J86" s="159"/>
      <c r="K86" s="159"/>
      <c r="L86" s="159"/>
      <c r="M86" s="159"/>
      <c r="N86" s="159"/>
      <c r="O86" s="159"/>
      <c r="P86" s="159"/>
      <c r="Q86" s="159"/>
      <c r="R86" s="159"/>
      <c r="S86" s="159"/>
      <c r="T86" s="159"/>
      <c r="U86" s="159"/>
      <c r="V86" s="159"/>
      <c r="W86" s="159"/>
      <c r="X86" s="159"/>
      <c r="Y86" s="159"/>
      <c r="Z86" s="159"/>
    </row>
    <row r="87" spans="1:26" ht="69.75" customHeight="1" x14ac:dyDescent="0.2">
      <c r="A87" s="435" t="s">
        <v>723</v>
      </c>
      <c r="B87" s="198">
        <v>19</v>
      </c>
      <c r="C87" s="198">
        <v>2012</v>
      </c>
      <c r="D87" s="197" t="s">
        <v>945</v>
      </c>
      <c r="E87" s="209" t="s">
        <v>847</v>
      </c>
      <c r="F87" s="419" t="s">
        <v>643</v>
      </c>
      <c r="G87" s="159"/>
      <c r="H87" s="159"/>
      <c r="I87" s="159"/>
      <c r="J87" s="159"/>
      <c r="K87" s="159"/>
      <c r="L87" s="159"/>
      <c r="M87" s="159"/>
      <c r="N87" s="159"/>
      <c r="O87" s="159"/>
      <c r="P87" s="159"/>
      <c r="Q87" s="159"/>
      <c r="R87" s="159"/>
      <c r="S87" s="159"/>
      <c r="T87" s="159"/>
      <c r="U87" s="159"/>
      <c r="V87" s="159"/>
      <c r="W87" s="159"/>
      <c r="X87" s="159"/>
      <c r="Y87" s="159"/>
      <c r="Z87" s="159"/>
    </row>
    <row r="88" spans="1:26" ht="91.5" customHeight="1" x14ac:dyDescent="0.2">
      <c r="A88" s="417" t="s">
        <v>65</v>
      </c>
      <c r="B88" s="171">
        <v>2245</v>
      </c>
      <c r="C88" s="171">
        <v>2012</v>
      </c>
      <c r="D88" s="172" t="s">
        <v>967</v>
      </c>
      <c r="E88" s="195" t="s">
        <v>95</v>
      </c>
      <c r="F88" s="419" t="s">
        <v>968</v>
      </c>
      <c r="G88" s="159"/>
      <c r="H88" s="159"/>
      <c r="I88" s="159"/>
      <c r="J88" s="159"/>
      <c r="K88" s="159"/>
      <c r="L88" s="159"/>
      <c r="M88" s="159"/>
      <c r="N88" s="159"/>
      <c r="O88" s="159"/>
      <c r="P88" s="159"/>
      <c r="Q88" s="159"/>
      <c r="R88" s="159"/>
      <c r="S88" s="159"/>
      <c r="T88" s="159"/>
      <c r="U88" s="159"/>
      <c r="V88" s="159"/>
      <c r="W88" s="159"/>
      <c r="X88" s="159"/>
      <c r="Y88" s="159"/>
      <c r="Z88" s="159"/>
    </row>
    <row r="89" spans="1:26" ht="73.5" customHeight="1" x14ac:dyDescent="0.2">
      <c r="A89" s="439" t="s">
        <v>1118</v>
      </c>
      <c r="B89" s="171">
        <v>884</v>
      </c>
      <c r="C89" s="171">
        <v>2012</v>
      </c>
      <c r="D89" s="172" t="s">
        <v>1105</v>
      </c>
      <c r="E89" s="195" t="s">
        <v>95</v>
      </c>
      <c r="F89" s="419" t="s">
        <v>243</v>
      </c>
      <c r="G89" s="159"/>
      <c r="H89" s="159"/>
      <c r="I89" s="159"/>
      <c r="J89" s="159"/>
      <c r="K89" s="159"/>
      <c r="L89" s="159"/>
      <c r="M89" s="159"/>
      <c r="N89" s="159"/>
      <c r="O89" s="159"/>
      <c r="P89" s="159"/>
      <c r="Q89" s="159"/>
      <c r="R89" s="159"/>
      <c r="S89" s="159"/>
      <c r="T89" s="159"/>
      <c r="U89" s="159"/>
      <c r="V89" s="159"/>
      <c r="W89" s="159"/>
      <c r="X89" s="159"/>
      <c r="Y89" s="159"/>
      <c r="Z89" s="159"/>
    </row>
    <row r="90" spans="1:26" ht="106.5" customHeight="1" x14ac:dyDescent="0.2">
      <c r="A90" s="417" t="s">
        <v>65</v>
      </c>
      <c r="B90" s="171">
        <v>437</v>
      </c>
      <c r="C90" s="171">
        <v>2012</v>
      </c>
      <c r="D90" s="172" t="s">
        <v>1220</v>
      </c>
      <c r="E90" s="195" t="s">
        <v>95</v>
      </c>
      <c r="F90" s="419" t="s">
        <v>653</v>
      </c>
      <c r="G90" s="159"/>
      <c r="H90" s="159"/>
      <c r="I90" s="159"/>
      <c r="J90" s="159"/>
      <c r="K90" s="159"/>
      <c r="L90" s="159"/>
      <c r="M90" s="159"/>
      <c r="N90" s="159"/>
      <c r="O90" s="159"/>
      <c r="P90" s="159"/>
      <c r="Q90" s="159"/>
      <c r="R90" s="159"/>
      <c r="S90" s="159"/>
      <c r="T90" s="159"/>
      <c r="U90" s="159"/>
      <c r="V90" s="159"/>
      <c r="W90" s="159"/>
      <c r="X90" s="159"/>
      <c r="Y90" s="159"/>
      <c r="Z90" s="159"/>
    </row>
    <row r="91" spans="1:26" ht="55.5" customHeight="1" x14ac:dyDescent="0.2">
      <c r="A91" s="417" t="s">
        <v>65</v>
      </c>
      <c r="B91" s="171">
        <v>2482</v>
      </c>
      <c r="C91" s="171">
        <v>2012</v>
      </c>
      <c r="D91" s="172" t="s">
        <v>1507</v>
      </c>
      <c r="E91" s="195">
        <v>3</v>
      </c>
      <c r="F91" s="419" t="s">
        <v>1507</v>
      </c>
      <c r="G91" s="159"/>
      <c r="H91" s="159"/>
      <c r="I91" s="159"/>
      <c r="J91" s="159"/>
      <c r="K91" s="159"/>
      <c r="L91" s="159"/>
      <c r="M91" s="159"/>
      <c r="N91" s="159"/>
      <c r="O91" s="159"/>
      <c r="P91" s="159"/>
      <c r="Q91" s="159"/>
      <c r="R91" s="159"/>
      <c r="S91" s="159"/>
      <c r="T91" s="159"/>
      <c r="U91" s="159"/>
      <c r="V91" s="159"/>
      <c r="W91" s="159"/>
      <c r="X91" s="159"/>
      <c r="Y91" s="159"/>
      <c r="Z91" s="159"/>
    </row>
    <row r="92" spans="1:26" ht="87" customHeight="1" x14ac:dyDescent="0.2">
      <c r="A92" s="417" t="s">
        <v>65</v>
      </c>
      <c r="B92" s="171">
        <v>2943</v>
      </c>
      <c r="C92" s="171">
        <v>2013</v>
      </c>
      <c r="D92" s="172" t="s">
        <v>961</v>
      </c>
      <c r="E92" s="195" t="s">
        <v>95</v>
      </c>
      <c r="F92" s="419" t="s">
        <v>962</v>
      </c>
      <c r="G92" s="159"/>
      <c r="H92" s="159"/>
      <c r="I92" s="159"/>
      <c r="J92" s="159"/>
      <c r="K92" s="159"/>
      <c r="L92" s="159"/>
      <c r="M92" s="159"/>
      <c r="N92" s="159"/>
      <c r="O92" s="159"/>
      <c r="P92" s="159"/>
      <c r="Q92" s="159"/>
      <c r="R92" s="159"/>
      <c r="S92" s="159"/>
      <c r="T92" s="159"/>
      <c r="U92" s="159"/>
      <c r="V92" s="159"/>
      <c r="W92" s="159"/>
      <c r="X92" s="159"/>
      <c r="Y92" s="159"/>
      <c r="Z92" s="159"/>
    </row>
    <row r="93" spans="1:26" ht="71.25" customHeight="1" x14ac:dyDescent="0.2">
      <c r="A93" s="417" t="s">
        <v>65</v>
      </c>
      <c r="B93" s="171">
        <v>2851</v>
      </c>
      <c r="C93" s="171">
        <v>2013</v>
      </c>
      <c r="D93" s="172" t="s">
        <v>963</v>
      </c>
      <c r="E93" s="195" t="s">
        <v>964</v>
      </c>
      <c r="F93" s="419" t="s">
        <v>965</v>
      </c>
      <c r="G93" s="159"/>
      <c r="H93" s="159"/>
      <c r="I93" s="159"/>
      <c r="J93" s="159"/>
      <c r="K93" s="159"/>
      <c r="L93" s="159"/>
      <c r="M93" s="159"/>
      <c r="N93" s="159"/>
      <c r="O93" s="159"/>
      <c r="P93" s="159"/>
      <c r="Q93" s="159"/>
      <c r="R93" s="159"/>
      <c r="S93" s="159"/>
      <c r="T93" s="159"/>
      <c r="U93" s="159"/>
      <c r="V93" s="159"/>
      <c r="W93" s="159"/>
      <c r="X93" s="159"/>
      <c r="Y93" s="159"/>
      <c r="Z93" s="159"/>
    </row>
    <row r="94" spans="1:26" ht="91.5" customHeight="1" x14ac:dyDescent="0.2">
      <c r="A94" s="417" t="s">
        <v>65</v>
      </c>
      <c r="B94" s="171">
        <v>723</v>
      </c>
      <c r="C94" s="171">
        <v>2013</v>
      </c>
      <c r="D94" s="172" t="s">
        <v>966</v>
      </c>
      <c r="E94" s="195" t="s">
        <v>95</v>
      </c>
      <c r="F94" s="419" t="s">
        <v>652</v>
      </c>
      <c r="G94" s="159"/>
      <c r="H94" s="159"/>
      <c r="I94" s="159"/>
      <c r="J94" s="159"/>
      <c r="K94" s="159"/>
      <c r="L94" s="159"/>
      <c r="M94" s="159"/>
      <c r="N94" s="159"/>
      <c r="O94" s="159"/>
      <c r="P94" s="159"/>
      <c r="Q94" s="159"/>
      <c r="R94" s="159"/>
      <c r="S94" s="159"/>
      <c r="T94" s="159"/>
      <c r="U94" s="159"/>
      <c r="V94" s="159"/>
      <c r="W94" s="159"/>
      <c r="X94" s="159"/>
      <c r="Y94" s="159"/>
      <c r="Z94" s="159"/>
    </row>
    <row r="95" spans="1:26" ht="45" customHeight="1" x14ac:dyDescent="0.2">
      <c r="A95" s="417" t="s">
        <v>65</v>
      </c>
      <c r="B95" s="171">
        <v>1507</v>
      </c>
      <c r="C95" s="171">
        <v>2014</v>
      </c>
      <c r="D95" s="172" t="s">
        <v>959</v>
      </c>
      <c r="E95" s="195" t="s">
        <v>95</v>
      </c>
      <c r="F95" s="419" t="s">
        <v>650</v>
      </c>
      <c r="G95" s="159"/>
      <c r="H95" s="159"/>
      <c r="I95" s="159"/>
      <c r="J95" s="159"/>
      <c r="K95" s="159"/>
      <c r="L95" s="159"/>
      <c r="M95" s="159"/>
      <c r="N95" s="159"/>
      <c r="O95" s="159"/>
      <c r="P95" s="159"/>
      <c r="Q95" s="159"/>
      <c r="R95" s="159"/>
      <c r="S95" s="159"/>
      <c r="T95" s="159"/>
      <c r="U95" s="159"/>
      <c r="V95" s="159"/>
      <c r="W95" s="159"/>
      <c r="X95" s="159"/>
      <c r="Y95" s="159"/>
      <c r="Z95" s="159"/>
    </row>
    <row r="96" spans="1:26" ht="75" customHeight="1" x14ac:dyDescent="0.2">
      <c r="A96" s="417" t="s">
        <v>65</v>
      </c>
      <c r="B96" s="171">
        <v>1477</v>
      </c>
      <c r="C96" s="171">
        <v>2014</v>
      </c>
      <c r="D96" s="172" t="s">
        <v>960</v>
      </c>
      <c r="E96" s="195" t="s">
        <v>95</v>
      </c>
      <c r="F96" s="419" t="s">
        <v>651</v>
      </c>
      <c r="G96" s="159"/>
      <c r="H96" s="159"/>
      <c r="I96" s="159"/>
      <c r="J96" s="159"/>
      <c r="K96" s="159"/>
      <c r="L96" s="159"/>
      <c r="M96" s="159"/>
      <c r="N96" s="159"/>
      <c r="O96" s="159"/>
      <c r="P96" s="159"/>
      <c r="Q96" s="159"/>
      <c r="R96" s="159"/>
      <c r="S96" s="159"/>
      <c r="T96" s="159"/>
      <c r="U96" s="159"/>
      <c r="V96" s="159"/>
      <c r="W96" s="159"/>
      <c r="X96" s="159"/>
      <c r="Y96" s="159"/>
      <c r="Z96" s="159"/>
    </row>
    <row r="97" spans="1:26" ht="84" customHeight="1" x14ac:dyDescent="0.2">
      <c r="A97" s="417" t="s">
        <v>65</v>
      </c>
      <c r="B97" s="171">
        <v>1083</v>
      </c>
      <c r="C97" s="171">
        <v>2015</v>
      </c>
      <c r="D97" s="172" t="s">
        <v>956</v>
      </c>
      <c r="E97" s="195" t="s">
        <v>95</v>
      </c>
      <c r="F97" s="419" t="s">
        <v>1047</v>
      </c>
      <c r="G97" s="159"/>
      <c r="H97" s="159"/>
      <c r="I97" s="159"/>
      <c r="J97" s="159"/>
      <c r="K97" s="159"/>
      <c r="L97" s="159"/>
      <c r="M97" s="159"/>
      <c r="N97" s="159"/>
      <c r="O97" s="159"/>
      <c r="P97" s="159"/>
      <c r="Q97" s="159"/>
      <c r="R97" s="159"/>
      <c r="S97" s="159"/>
      <c r="T97" s="159"/>
      <c r="U97" s="159"/>
      <c r="V97" s="159"/>
      <c r="W97" s="159"/>
      <c r="X97" s="159"/>
      <c r="Y97" s="159"/>
      <c r="Z97" s="159"/>
    </row>
    <row r="98" spans="1:26" ht="92.25" customHeight="1" x14ac:dyDescent="0.2">
      <c r="A98" s="417" t="s">
        <v>65</v>
      </c>
      <c r="B98" s="171">
        <v>1072</v>
      </c>
      <c r="C98" s="171">
        <v>2015</v>
      </c>
      <c r="D98" s="342" t="s">
        <v>957</v>
      </c>
      <c r="E98" s="195" t="s">
        <v>648</v>
      </c>
      <c r="F98" s="419" t="s">
        <v>243</v>
      </c>
      <c r="G98" s="159"/>
      <c r="H98" s="159"/>
      <c r="I98" s="159"/>
      <c r="J98" s="159"/>
      <c r="K98" s="159"/>
      <c r="L98" s="159"/>
      <c r="M98" s="159"/>
      <c r="N98" s="159"/>
      <c r="O98" s="159"/>
      <c r="P98" s="159"/>
      <c r="Q98" s="159"/>
      <c r="R98" s="159"/>
      <c r="S98" s="159"/>
      <c r="T98" s="159"/>
      <c r="U98" s="159"/>
      <c r="V98" s="159"/>
      <c r="W98" s="159"/>
      <c r="X98" s="159"/>
      <c r="Y98" s="159"/>
      <c r="Z98" s="159"/>
    </row>
    <row r="99" spans="1:26" ht="108" customHeight="1" x14ac:dyDescent="0.2">
      <c r="A99" s="417" t="s">
        <v>65</v>
      </c>
      <c r="B99" s="171">
        <v>44</v>
      </c>
      <c r="C99" s="171">
        <v>2015</v>
      </c>
      <c r="D99" s="172" t="s">
        <v>958</v>
      </c>
      <c r="E99" s="195" t="s">
        <v>95</v>
      </c>
      <c r="F99" s="419" t="s">
        <v>649</v>
      </c>
      <c r="G99" s="159"/>
      <c r="H99" s="159"/>
      <c r="I99" s="159"/>
      <c r="J99" s="159"/>
      <c r="K99" s="159"/>
      <c r="L99" s="159"/>
      <c r="M99" s="159"/>
      <c r="N99" s="159"/>
      <c r="O99" s="159"/>
      <c r="P99" s="159"/>
      <c r="Q99" s="159"/>
      <c r="R99" s="159"/>
      <c r="S99" s="159"/>
      <c r="T99" s="159"/>
      <c r="U99" s="159"/>
      <c r="V99" s="159"/>
      <c r="W99" s="159"/>
      <c r="X99" s="159"/>
      <c r="Y99" s="159"/>
      <c r="Z99" s="159"/>
    </row>
    <row r="100" spans="1:26" ht="107.25" customHeight="1" x14ac:dyDescent="0.2">
      <c r="A100" s="417" t="s">
        <v>65</v>
      </c>
      <c r="B100" s="171">
        <v>780</v>
      </c>
      <c r="C100" s="171">
        <v>2016</v>
      </c>
      <c r="D100" s="172" t="s">
        <v>955</v>
      </c>
      <c r="E100" s="195" t="s">
        <v>646</v>
      </c>
      <c r="F100" s="419" t="s">
        <v>647</v>
      </c>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60" customHeight="1" x14ac:dyDescent="0.2">
      <c r="A101" s="417" t="s">
        <v>65</v>
      </c>
      <c r="B101" s="171">
        <v>1499</v>
      </c>
      <c r="C101" s="171">
        <v>2017</v>
      </c>
      <c r="D101" s="172" t="s">
        <v>951</v>
      </c>
      <c r="E101" s="195" t="s">
        <v>850</v>
      </c>
      <c r="F101" s="419" t="s">
        <v>1045</v>
      </c>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74.25" customHeight="1" x14ac:dyDescent="0.2">
      <c r="A102" s="417" t="s">
        <v>90</v>
      </c>
      <c r="B102" s="171">
        <v>321</v>
      </c>
      <c r="C102" s="171">
        <v>2017</v>
      </c>
      <c r="D102" s="172" t="s">
        <v>1019</v>
      </c>
      <c r="E102" s="195" t="s">
        <v>95</v>
      </c>
      <c r="F102" s="457" t="s">
        <v>1020</v>
      </c>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93" customHeight="1" x14ac:dyDescent="0.2">
      <c r="A103" s="417" t="s">
        <v>65</v>
      </c>
      <c r="B103" s="171">
        <v>648</v>
      </c>
      <c r="C103" s="171">
        <v>2017</v>
      </c>
      <c r="D103" s="172" t="s">
        <v>952</v>
      </c>
      <c r="E103" s="195" t="s">
        <v>95</v>
      </c>
      <c r="F103" s="419" t="s">
        <v>1046</v>
      </c>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99" customHeight="1" x14ac:dyDescent="0.2">
      <c r="A104" s="417" t="s">
        <v>65</v>
      </c>
      <c r="B104" s="171">
        <v>52</v>
      </c>
      <c r="C104" s="171">
        <v>2017</v>
      </c>
      <c r="D104" s="172" t="s">
        <v>953</v>
      </c>
      <c r="E104" s="195" t="s">
        <v>112</v>
      </c>
      <c r="F104" s="419" t="s">
        <v>954</v>
      </c>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72.75" customHeight="1" x14ac:dyDescent="0.2">
      <c r="A105" s="417" t="s">
        <v>65</v>
      </c>
      <c r="B105" s="171">
        <v>1496</v>
      </c>
      <c r="C105" s="171">
        <v>2018</v>
      </c>
      <c r="D105" s="172" t="s">
        <v>948</v>
      </c>
      <c r="E105" s="195" t="s">
        <v>848</v>
      </c>
      <c r="F105" s="419" t="s">
        <v>644</v>
      </c>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72.75" customHeight="1" x14ac:dyDescent="0.2">
      <c r="A106" s="417" t="s">
        <v>65</v>
      </c>
      <c r="B106" s="171">
        <v>1273</v>
      </c>
      <c r="C106" s="171">
        <v>2018</v>
      </c>
      <c r="D106" s="172" t="s">
        <v>949</v>
      </c>
      <c r="E106" s="205" t="s">
        <v>849</v>
      </c>
      <c r="F106" s="419" t="s">
        <v>645</v>
      </c>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72.75" customHeight="1" x14ac:dyDescent="0.2">
      <c r="A107" s="417" t="s">
        <v>90</v>
      </c>
      <c r="B107" s="171">
        <v>51</v>
      </c>
      <c r="C107" s="171">
        <v>2018</v>
      </c>
      <c r="D107" s="172" t="s">
        <v>950</v>
      </c>
      <c r="E107" s="205" t="s">
        <v>95</v>
      </c>
      <c r="F107" s="419" t="s">
        <v>1044</v>
      </c>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72.75" customHeight="1" x14ac:dyDescent="0.2">
      <c r="A108" s="417" t="s">
        <v>90</v>
      </c>
      <c r="B108" s="171">
        <v>118</v>
      </c>
      <c r="C108" s="171">
        <v>2018</v>
      </c>
      <c r="D108" s="172" t="s">
        <v>1192</v>
      </c>
      <c r="E108" s="208" t="s">
        <v>95</v>
      </c>
      <c r="F108" s="419" t="s">
        <v>1193</v>
      </c>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84.75" customHeight="1" x14ac:dyDescent="0.2">
      <c r="A109" s="417" t="s">
        <v>65</v>
      </c>
      <c r="B109" s="171">
        <v>612</v>
      </c>
      <c r="C109" s="171">
        <v>2018</v>
      </c>
      <c r="D109" s="172" t="s">
        <v>1937</v>
      </c>
      <c r="E109" s="195" t="s">
        <v>95</v>
      </c>
      <c r="F109" s="419" t="s">
        <v>1507</v>
      </c>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66.75" customHeight="1" x14ac:dyDescent="0.2">
      <c r="A110" s="417" t="s">
        <v>65</v>
      </c>
      <c r="B110" s="171">
        <v>2365</v>
      </c>
      <c r="C110" s="171">
        <v>2019</v>
      </c>
      <c r="D110" s="169" t="s">
        <v>946</v>
      </c>
      <c r="E110" s="195" t="s">
        <v>95</v>
      </c>
      <c r="F110" s="458" t="s">
        <v>1042</v>
      </c>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76.5" customHeight="1" x14ac:dyDescent="0.2">
      <c r="A111" s="417" t="s">
        <v>65</v>
      </c>
      <c r="B111" s="171">
        <v>1800</v>
      </c>
      <c r="C111" s="171">
        <v>2019</v>
      </c>
      <c r="D111" s="172" t="s">
        <v>947</v>
      </c>
      <c r="E111" s="195" t="s">
        <v>95</v>
      </c>
      <c r="F111" s="419" t="s">
        <v>1043</v>
      </c>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68.25" customHeight="1" x14ac:dyDescent="0.2">
      <c r="A112" s="417" t="s">
        <v>90</v>
      </c>
      <c r="B112" s="171">
        <v>637</v>
      </c>
      <c r="C112" s="171">
        <v>2020</v>
      </c>
      <c r="D112" s="172" t="s">
        <v>1032</v>
      </c>
      <c r="E112" s="195">
        <v>1</v>
      </c>
      <c r="F112" s="419" t="s">
        <v>1033</v>
      </c>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22.25" customHeight="1" x14ac:dyDescent="0.2">
      <c r="A113" s="417" t="s">
        <v>90</v>
      </c>
      <c r="B113" s="171">
        <v>491</v>
      </c>
      <c r="C113" s="171">
        <v>2020</v>
      </c>
      <c r="D113" s="172" t="s">
        <v>1034</v>
      </c>
      <c r="E113" s="195" t="s">
        <v>1035</v>
      </c>
      <c r="F113" s="419" t="s">
        <v>1036</v>
      </c>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75" customHeight="1" x14ac:dyDescent="0.2">
      <c r="A114" s="417" t="s">
        <v>65</v>
      </c>
      <c r="B114" s="171">
        <v>488</v>
      </c>
      <c r="C114" s="171">
        <v>2020</v>
      </c>
      <c r="D114" s="172" t="s">
        <v>1037</v>
      </c>
      <c r="E114" s="195" t="s">
        <v>1038</v>
      </c>
      <c r="F114" s="419" t="s">
        <v>1039</v>
      </c>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71.25" customHeight="1" x14ac:dyDescent="0.2">
      <c r="A115" s="417" t="s">
        <v>65</v>
      </c>
      <c r="B115" s="171">
        <v>417</v>
      </c>
      <c r="C115" s="171">
        <v>2020</v>
      </c>
      <c r="D115" s="172" t="s">
        <v>1040</v>
      </c>
      <c r="E115" s="195" t="s">
        <v>1041</v>
      </c>
      <c r="F115" s="419" t="s">
        <v>1033</v>
      </c>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89.25" customHeight="1" x14ac:dyDescent="0.2">
      <c r="A116" s="426" t="s">
        <v>1658</v>
      </c>
      <c r="B116" s="288">
        <v>989</v>
      </c>
      <c r="C116" s="288">
        <v>2020</v>
      </c>
      <c r="D116" s="347" t="s">
        <v>1657</v>
      </c>
      <c r="E116" s="289" t="s">
        <v>1661</v>
      </c>
      <c r="F116" s="459" t="s">
        <v>1049</v>
      </c>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81.75" customHeight="1" x14ac:dyDescent="0.2">
      <c r="A117" s="417" t="s">
        <v>90</v>
      </c>
      <c r="B117" s="171">
        <v>676</v>
      </c>
      <c r="C117" s="171">
        <v>2020</v>
      </c>
      <c r="D117" s="340" t="s">
        <v>1189</v>
      </c>
      <c r="E117" s="195" t="s">
        <v>1190</v>
      </c>
      <c r="F117" s="419" t="s">
        <v>1191</v>
      </c>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84.75" customHeight="1" x14ac:dyDescent="0.2">
      <c r="A118" s="417" t="s">
        <v>65</v>
      </c>
      <c r="B118" s="171">
        <v>1662</v>
      </c>
      <c r="C118" s="171">
        <v>2021</v>
      </c>
      <c r="D118" s="172" t="s">
        <v>1453</v>
      </c>
      <c r="E118" s="195" t="s">
        <v>1454</v>
      </c>
      <c r="F118" s="419" t="s">
        <v>1455</v>
      </c>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08" customHeight="1" x14ac:dyDescent="0.2">
      <c r="A119" s="417" t="s">
        <v>65</v>
      </c>
      <c r="B119" s="171">
        <v>74</v>
      </c>
      <c r="C119" s="171">
        <v>2021</v>
      </c>
      <c r="D119" s="172" t="s">
        <v>1187</v>
      </c>
      <c r="E119" s="170">
        <v>1</v>
      </c>
      <c r="F119" s="419" t="s">
        <v>1188</v>
      </c>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06.5" customHeight="1" x14ac:dyDescent="0.2">
      <c r="A120" s="417" t="s">
        <v>723</v>
      </c>
      <c r="B120" s="171">
        <v>473</v>
      </c>
      <c r="C120" s="171">
        <v>2022</v>
      </c>
      <c r="D120" s="172" t="s">
        <v>1445</v>
      </c>
      <c r="E120" s="195" t="s">
        <v>95</v>
      </c>
      <c r="F120" s="41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87" customHeight="1" x14ac:dyDescent="0.2">
      <c r="A121" s="417" t="s">
        <v>65</v>
      </c>
      <c r="B121" s="171">
        <v>768</v>
      </c>
      <c r="C121" s="171">
        <v>2022</v>
      </c>
      <c r="D121" s="172" t="s">
        <v>1446</v>
      </c>
      <c r="E121" s="171" t="s">
        <v>1447</v>
      </c>
      <c r="F121" s="419" t="s">
        <v>1448</v>
      </c>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02" customHeight="1" x14ac:dyDescent="0.2">
      <c r="A122" s="417" t="s">
        <v>65</v>
      </c>
      <c r="B122" s="171">
        <v>655</v>
      </c>
      <c r="C122" s="171">
        <v>2022</v>
      </c>
      <c r="D122" s="172" t="s">
        <v>1449</v>
      </c>
      <c r="E122" s="195" t="s">
        <v>95</v>
      </c>
      <c r="F122" s="419" t="s">
        <v>1450</v>
      </c>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02" customHeight="1" x14ac:dyDescent="0.2">
      <c r="A123" s="417" t="s">
        <v>65</v>
      </c>
      <c r="B123" s="171">
        <v>173</v>
      </c>
      <c r="C123" s="171">
        <v>2022</v>
      </c>
      <c r="D123" s="172" t="s">
        <v>1451</v>
      </c>
      <c r="E123" s="195" t="s">
        <v>95</v>
      </c>
      <c r="F123" s="419" t="s">
        <v>1452</v>
      </c>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92.25" customHeight="1" x14ac:dyDescent="0.2">
      <c r="A124" s="460" t="s">
        <v>65</v>
      </c>
      <c r="B124" s="280">
        <v>1498</v>
      </c>
      <c r="C124" s="280">
        <v>2022</v>
      </c>
      <c r="D124" s="281" t="s">
        <v>1511</v>
      </c>
      <c r="E124" s="330" t="s">
        <v>89</v>
      </c>
      <c r="F124" s="461" t="s">
        <v>1512</v>
      </c>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88.5" customHeight="1" x14ac:dyDescent="0.2">
      <c r="A125" s="442" t="s">
        <v>1658</v>
      </c>
      <c r="B125" s="411">
        <v>1227</v>
      </c>
      <c r="C125" s="411">
        <v>2022</v>
      </c>
      <c r="D125" s="462" t="s">
        <v>1656</v>
      </c>
      <c r="E125" s="444" t="s">
        <v>1660</v>
      </c>
      <c r="F125" s="463" t="s">
        <v>243</v>
      </c>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76.5" customHeight="1" x14ac:dyDescent="0.2">
      <c r="A126" s="442" t="s">
        <v>244</v>
      </c>
      <c r="B126" s="411">
        <v>592</v>
      </c>
      <c r="C126" s="411">
        <v>2022</v>
      </c>
      <c r="D126" s="443" t="s">
        <v>1682</v>
      </c>
      <c r="E126" s="444" t="s">
        <v>1683</v>
      </c>
      <c r="F126" s="464"/>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83.25" customHeight="1" x14ac:dyDescent="0.2">
      <c r="A127" s="442" t="s">
        <v>1658</v>
      </c>
      <c r="B127" s="411">
        <v>555</v>
      </c>
      <c r="C127" s="411">
        <v>2022</v>
      </c>
      <c r="D127" s="443" t="s">
        <v>1685</v>
      </c>
      <c r="E127" s="444" t="s">
        <v>1684</v>
      </c>
      <c r="F127" s="465"/>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84" customHeight="1" x14ac:dyDescent="0.2">
      <c r="A128" s="442" t="s">
        <v>1658</v>
      </c>
      <c r="B128" s="466">
        <v>649</v>
      </c>
      <c r="C128" s="466">
        <v>2022</v>
      </c>
      <c r="D128" s="467" t="s">
        <v>1687</v>
      </c>
      <c r="E128" s="444" t="s">
        <v>1686</v>
      </c>
      <c r="F128" s="465"/>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32" ht="78" customHeight="1" x14ac:dyDescent="0.2">
      <c r="A129" s="468" t="s">
        <v>65</v>
      </c>
      <c r="B129" s="411">
        <v>50</v>
      </c>
      <c r="C129" s="411">
        <v>2023</v>
      </c>
      <c r="D129" s="469" t="s">
        <v>1513</v>
      </c>
      <c r="E129" s="470" t="s">
        <v>95</v>
      </c>
      <c r="F129" s="463" t="s">
        <v>1514</v>
      </c>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32" ht="57.75" customHeight="1" x14ac:dyDescent="0.2">
      <c r="A130" s="442" t="s">
        <v>244</v>
      </c>
      <c r="B130" s="411">
        <v>37</v>
      </c>
      <c r="C130" s="411">
        <v>2024</v>
      </c>
      <c r="D130" s="462" t="s">
        <v>1655</v>
      </c>
      <c r="E130" s="444" t="s">
        <v>1659</v>
      </c>
      <c r="F130" s="463" t="s">
        <v>1459</v>
      </c>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32" ht="76.5" customHeight="1" x14ac:dyDescent="0.2">
      <c r="A131" s="442" t="s">
        <v>65</v>
      </c>
      <c r="B131" s="410" t="s">
        <v>1710</v>
      </c>
      <c r="C131" s="411">
        <v>2024</v>
      </c>
      <c r="D131" s="469" t="s">
        <v>1708</v>
      </c>
      <c r="E131" s="471" t="s">
        <v>1711</v>
      </c>
      <c r="F131" s="463" t="s">
        <v>1709</v>
      </c>
      <c r="G131" s="161"/>
      <c r="H131" s="160"/>
      <c r="I131" s="159"/>
      <c r="J131" s="159"/>
      <c r="K131" s="159"/>
      <c r="L131" s="202"/>
      <c r="M131" s="159"/>
      <c r="N131" s="159"/>
      <c r="O131" s="159"/>
      <c r="P131" s="159"/>
      <c r="Q131" s="159"/>
      <c r="R131" s="159"/>
      <c r="S131" s="159"/>
      <c r="T131" s="159"/>
      <c r="U131" s="159"/>
      <c r="V131" s="159"/>
      <c r="W131" s="159"/>
      <c r="X131" s="159"/>
      <c r="Y131" s="159"/>
      <c r="Z131" s="159"/>
      <c r="AA131" s="159"/>
      <c r="AB131" s="159"/>
      <c r="AC131" s="159"/>
      <c r="AD131" s="159"/>
      <c r="AE131" s="159"/>
      <c r="AF131" s="159"/>
    </row>
    <row r="132" spans="1:32" ht="113.25" customHeight="1" x14ac:dyDescent="0.2">
      <c r="A132" s="446" t="s">
        <v>65</v>
      </c>
      <c r="B132" s="447">
        <v>405</v>
      </c>
      <c r="C132" s="411">
        <v>2025</v>
      </c>
      <c r="D132" s="448" t="s">
        <v>1824</v>
      </c>
      <c r="E132" s="449" t="s">
        <v>1831</v>
      </c>
      <c r="F132" s="450" t="s">
        <v>1850</v>
      </c>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32" ht="91.5" customHeight="1" thickBot="1" x14ac:dyDescent="0.25">
      <c r="A133" s="472" t="s">
        <v>1688</v>
      </c>
      <c r="B133" s="473">
        <v>7</v>
      </c>
      <c r="C133" s="473">
        <v>2019</v>
      </c>
      <c r="D133" s="474" t="s">
        <v>1690</v>
      </c>
      <c r="E133" s="475" t="s">
        <v>1689</v>
      </c>
      <c r="F133" s="476"/>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32" ht="162.75" customHeight="1" x14ac:dyDescent="0.2">
      <c r="A134" s="412" t="s">
        <v>76</v>
      </c>
      <c r="B134" s="413">
        <v>2400</v>
      </c>
      <c r="C134" s="413">
        <v>1979</v>
      </c>
      <c r="D134" s="414" t="s">
        <v>245</v>
      </c>
      <c r="E134" s="415" t="s">
        <v>859</v>
      </c>
      <c r="F134" s="416" t="s">
        <v>1114</v>
      </c>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32" ht="66" customHeight="1" x14ac:dyDescent="0.2">
      <c r="A135" s="417" t="s">
        <v>76</v>
      </c>
      <c r="B135" s="171">
        <v>2013</v>
      </c>
      <c r="C135" s="171">
        <v>1986</v>
      </c>
      <c r="D135" s="172" t="s">
        <v>246</v>
      </c>
      <c r="E135" s="195" t="s">
        <v>95</v>
      </c>
      <c r="F135" s="419" t="s">
        <v>690</v>
      </c>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32" ht="71.25" customHeight="1" x14ac:dyDescent="0.2">
      <c r="A136" s="417" t="s">
        <v>76</v>
      </c>
      <c r="B136" s="171">
        <v>4225</v>
      </c>
      <c r="C136" s="171">
        <v>1992</v>
      </c>
      <c r="D136" s="172" t="s">
        <v>248</v>
      </c>
      <c r="E136" s="205" t="s">
        <v>858</v>
      </c>
      <c r="F136" s="419" t="s">
        <v>688</v>
      </c>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32" ht="75.75" customHeight="1" x14ac:dyDescent="0.2">
      <c r="A137" s="417" t="s">
        <v>76</v>
      </c>
      <c r="B137" s="171">
        <v>1075</v>
      </c>
      <c r="C137" s="171">
        <v>1992</v>
      </c>
      <c r="D137" s="172" t="s">
        <v>247</v>
      </c>
      <c r="E137" s="195" t="s">
        <v>95</v>
      </c>
      <c r="F137" s="419" t="s">
        <v>689</v>
      </c>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32" ht="95.25" customHeight="1" x14ac:dyDescent="0.2">
      <c r="A138" s="417" t="s">
        <v>76</v>
      </c>
      <c r="B138" s="171">
        <v>4050</v>
      </c>
      <c r="C138" s="171">
        <v>1994</v>
      </c>
      <c r="D138" s="172" t="s">
        <v>249</v>
      </c>
      <c r="E138" s="206" t="s">
        <v>95</v>
      </c>
      <c r="F138" s="419" t="s">
        <v>1109</v>
      </c>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32" ht="87.75" customHeight="1" x14ac:dyDescent="0.2">
      <c r="A139" s="417" t="s">
        <v>76</v>
      </c>
      <c r="B139" s="171">
        <v>2266</v>
      </c>
      <c r="C139" s="171">
        <v>1998</v>
      </c>
      <c r="D139" s="172" t="s">
        <v>687</v>
      </c>
      <c r="E139" s="170" t="s">
        <v>95</v>
      </c>
      <c r="F139" s="41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32" ht="87" customHeight="1" x14ac:dyDescent="0.2">
      <c r="A140" s="417" t="s">
        <v>76</v>
      </c>
      <c r="B140" s="171">
        <v>4</v>
      </c>
      <c r="C140" s="171">
        <v>2002</v>
      </c>
      <c r="D140" s="172" t="s">
        <v>1470</v>
      </c>
      <c r="E140" s="170" t="s">
        <v>95</v>
      </c>
      <c r="F140" s="41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32" ht="67.5" customHeight="1" x14ac:dyDescent="0.2">
      <c r="A141" s="417" t="s">
        <v>76</v>
      </c>
      <c r="B141" s="171">
        <v>957</v>
      </c>
      <c r="C141" s="171">
        <v>2005</v>
      </c>
      <c r="D141" s="172" t="s">
        <v>682</v>
      </c>
      <c r="E141" s="195" t="s">
        <v>683</v>
      </c>
      <c r="F141" s="419" t="s">
        <v>684</v>
      </c>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32" ht="78.75" customHeight="1" x14ac:dyDescent="0.2">
      <c r="A142" s="417" t="s">
        <v>76</v>
      </c>
      <c r="B142" s="171">
        <v>156</v>
      </c>
      <c r="C142" s="171">
        <v>2005</v>
      </c>
      <c r="D142" s="172" t="s">
        <v>685</v>
      </c>
      <c r="E142" s="195" t="s">
        <v>112</v>
      </c>
      <c r="F142" s="419" t="s">
        <v>686</v>
      </c>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32" ht="99" customHeight="1" x14ac:dyDescent="0.2">
      <c r="A143" s="417" t="s">
        <v>76</v>
      </c>
      <c r="B143" s="171">
        <v>2844</v>
      </c>
      <c r="C143" s="171">
        <v>2007</v>
      </c>
      <c r="D143" s="172" t="s">
        <v>997</v>
      </c>
      <c r="E143" s="195" t="s">
        <v>95</v>
      </c>
      <c r="F143" s="419" t="s">
        <v>677</v>
      </c>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32" ht="91.5" customHeight="1" x14ac:dyDescent="0.2">
      <c r="A144" s="417" t="s">
        <v>76</v>
      </c>
      <c r="B144" s="171">
        <v>2346</v>
      </c>
      <c r="C144" s="171">
        <v>2007</v>
      </c>
      <c r="D144" s="172" t="s">
        <v>998</v>
      </c>
      <c r="E144" s="195" t="s">
        <v>95</v>
      </c>
      <c r="F144" s="419" t="s">
        <v>678</v>
      </c>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0.25" customHeight="1" x14ac:dyDescent="0.2">
      <c r="A145" s="417" t="s">
        <v>76</v>
      </c>
      <c r="B145" s="171">
        <v>1401</v>
      </c>
      <c r="C145" s="171">
        <v>2007</v>
      </c>
      <c r="D145" s="172" t="s">
        <v>250</v>
      </c>
      <c r="E145" s="195" t="s">
        <v>95</v>
      </c>
      <c r="F145" s="419" t="s">
        <v>679</v>
      </c>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86.25" customHeight="1" x14ac:dyDescent="0.2">
      <c r="A146" s="417" t="s">
        <v>76</v>
      </c>
      <c r="B146" s="171">
        <v>705</v>
      </c>
      <c r="C146" s="171">
        <v>2007</v>
      </c>
      <c r="D146" s="172" t="s">
        <v>680</v>
      </c>
      <c r="E146" s="195" t="s">
        <v>57</v>
      </c>
      <c r="F146" s="419" t="s">
        <v>681</v>
      </c>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24.5" customHeight="1" x14ac:dyDescent="0.2">
      <c r="A147" s="417" t="s">
        <v>76</v>
      </c>
      <c r="B147" s="171">
        <v>2646</v>
      </c>
      <c r="C147" s="171">
        <v>2008</v>
      </c>
      <c r="D147" s="172" t="s">
        <v>995</v>
      </c>
      <c r="E147" s="195" t="s">
        <v>95</v>
      </c>
      <c r="F147" s="419" t="s">
        <v>675</v>
      </c>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96.75" customHeight="1" x14ac:dyDescent="0.2">
      <c r="A148" s="431" t="s">
        <v>76</v>
      </c>
      <c r="B148" s="175">
        <v>1956</v>
      </c>
      <c r="C148" s="175">
        <v>2008</v>
      </c>
      <c r="D148" s="174" t="s">
        <v>996</v>
      </c>
      <c r="E148" s="195" t="s">
        <v>857</v>
      </c>
      <c r="F148" s="419" t="s">
        <v>676</v>
      </c>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81" customHeight="1" x14ac:dyDescent="0.2">
      <c r="A149" s="433" t="s">
        <v>76</v>
      </c>
      <c r="B149" s="402">
        <v>1918</v>
      </c>
      <c r="C149" s="402">
        <v>2009</v>
      </c>
      <c r="D149" s="405" t="s">
        <v>994</v>
      </c>
      <c r="E149" s="407" t="s">
        <v>856</v>
      </c>
      <c r="F149" s="419" t="s">
        <v>674</v>
      </c>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66.75" customHeight="1" x14ac:dyDescent="0.2">
      <c r="A150" s="433" t="s">
        <v>76</v>
      </c>
      <c r="B150" s="402">
        <v>7</v>
      </c>
      <c r="C150" s="402">
        <v>2010</v>
      </c>
      <c r="D150" s="405" t="s">
        <v>1469</v>
      </c>
      <c r="E150" s="177" t="s">
        <v>95</v>
      </c>
      <c r="F150" s="41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53.25" customHeight="1" x14ac:dyDescent="0.2">
      <c r="A151" s="433" t="s">
        <v>76</v>
      </c>
      <c r="B151" s="402">
        <v>7</v>
      </c>
      <c r="C151" s="402">
        <v>2011</v>
      </c>
      <c r="D151" s="405" t="s">
        <v>1468</v>
      </c>
      <c r="E151" s="177" t="s">
        <v>95</v>
      </c>
      <c r="F151" s="41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75" customHeight="1" x14ac:dyDescent="0.2">
      <c r="A152" s="417" t="s">
        <v>76</v>
      </c>
      <c r="B152" s="171">
        <v>1356</v>
      </c>
      <c r="C152" s="171">
        <v>2012</v>
      </c>
      <c r="D152" s="172" t="s">
        <v>992</v>
      </c>
      <c r="E152" s="195" t="s">
        <v>854</v>
      </c>
      <c r="F152" s="419" t="s">
        <v>672</v>
      </c>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66" customHeight="1" x14ac:dyDescent="0.2">
      <c r="A153" s="417" t="s">
        <v>76</v>
      </c>
      <c r="B153" s="171">
        <v>652</v>
      </c>
      <c r="C153" s="171">
        <v>2012</v>
      </c>
      <c r="D153" s="172" t="s">
        <v>993</v>
      </c>
      <c r="E153" s="195" t="s">
        <v>855</v>
      </c>
      <c r="F153" s="477" t="s">
        <v>673</v>
      </c>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78" customHeight="1" x14ac:dyDescent="0.2">
      <c r="A154" s="417" t="s">
        <v>76</v>
      </c>
      <c r="B154" s="171">
        <v>4</v>
      </c>
      <c r="C154" s="171">
        <v>2013</v>
      </c>
      <c r="D154" s="172" t="s">
        <v>1938</v>
      </c>
      <c r="E154" s="170" t="s">
        <v>95</v>
      </c>
      <c r="F154" s="41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74.25" customHeight="1" x14ac:dyDescent="0.2">
      <c r="A155" s="417" t="s">
        <v>76</v>
      </c>
      <c r="B155" s="171">
        <v>6</v>
      </c>
      <c r="C155" s="171">
        <v>2014</v>
      </c>
      <c r="D155" s="172" t="s">
        <v>1467</v>
      </c>
      <c r="E155" s="170" t="s">
        <v>95</v>
      </c>
      <c r="F155" s="41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65.25" customHeight="1" x14ac:dyDescent="0.2">
      <c r="A156" s="417" t="s">
        <v>76</v>
      </c>
      <c r="B156" s="171">
        <v>2851</v>
      </c>
      <c r="C156" s="171">
        <v>2015</v>
      </c>
      <c r="D156" s="172" t="s">
        <v>991</v>
      </c>
      <c r="E156" s="195" t="s">
        <v>112</v>
      </c>
      <c r="F156" s="419" t="s">
        <v>671</v>
      </c>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81" customHeight="1" x14ac:dyDescent="0.2">
      <c r="A157" s="417" t="s">
        <v>76</v>
      </c>
      <c r="B157" s="171">
        <v>5858</v>
      </c>
      <c r="C157" s="171">
        <v>2016</v>
      </c>
      <c r="D157" s="172" t="s">
        <v>990</v>
      </c>
      <c r="E157" s="205" t="s">
        <v>849</v>
      </c>
      <c r="F157" s="419" t="s">
        <v>670</v>
      </c>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58.5" customHeight="1" x14ac:dyDescent="0.2">
      <c r="A158" s="417" t="s">
        <v>76</v>
      </c>
      <c r="B158" s="171">
        <v>980</v>
      </c>
      <c r="C158" s="171">
        <v>2017</v>
      </c>
      <c r="D158" s="172" t="s">
        <v>989</v>
      </c>
      <c r="E158" s="195" t="s">
        <v>112</v>
      </c>
      <c r="F158" s="419" t="s">
        <v>669</v>
      </c>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72.75" customHeight="1" x14ac:dyDescent="0.2">
      <c r="A159" s="417" t="s">
        <v>76</v>
      </c>
      <c r="B159" s="171">
        <v>4886</v>
      </c>
      <c r="C159" s="171">
        <v>2018</v>
      </c>
      <c r="D159" s="172" t="s">
        <v>1072</v>
      </c>
      <c r="E159" s="195" t="s">
        <v>1031</v>
      </c>
      <c r="F159" s="419" t="s">
        <v>1073</v>
      </c>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68.25" customHeight="1" x14ac:dyDescent="0.2">
      <c r="A160" s="417" t="s">
        <v>982</v>
      </c>
      <c r="B160" s="171">
        <v>667</v>
      </c>
      <c r="C160" s="171">
        <v>2018</v>
      </c>
      <c r="D160" s="172" t="s">
        <v>983</v>
      </c>
      <c r="E160" s="195" t="s">
        <v>95</v>
      </c>
      <c r="F160" s="41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94.5" customHeight="1" x14ac:dyDescent="0.2">
      <c r="A161" s="417" t="s">
        <v>224</v>
      </c>
      <c r="B161" s="171">
        <v>155</v>
      </c>
      <c r="C161" s="171">
        <v>2018</v>
      </c>
      <c r="D161" s="172" t="s">
        <v>984</v>
      </c>
      <c r="E161" s="195" t="s">
        <v>95</v>
      </c>
      <c r="F161" s="419" t="s">
        <v>668</v>
      </c>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72" customHeight="1" x14ac:dyDescent="0.2">
      <c r="A162" s="417" t="s">
        <v>224</v>
      </c>
      <c r="B162" s="171">
        <v>81</v>
      </c>
      <c r="C162" s="171">
        <v>2018</v>
      </c>
      <c r="D162" s="172" t="s">
        <v>985</v>
      </c>
      <c r="E162" s="195" t="s">
        <v>95</v>
      </c>
      <c r="F162" s="41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78" customHeight="1" x14ac:dyDescent="0.2">
      <c r="A163" s="417" t="s">
        <v>224</v>
      </c>
      <c r="B163" s="171">
        <v>37</v>
      </c>
      <c r="C163" s="171">
        <v>2018</v>
      </c>
      <c r="D163" s="172" t="s">
        <v>986</v>
      </c>
      <c r="E163" s="195" t="s">
        <v>95</v>
      </c>
      <c r="F163" s="419" t="s">
        <v>1074</v>
      </c>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83.25" customHeight="1" x14ac:dyDescent="0.2">
      <c r="A164" s="417" t="s">
        <v>224</v>
      </c>
      <c r="B164" s="171">
        <v>29</v>
      </c>
      <c r="C164" s="171">
        <v>2018</v>
      </c>
      <c r="D164" s="172" t="s">
        <v>987</v>
      </c>
      <c r="E164" s="195" t="s">
        <v>95</v>
      </c>
      <c r="F164" s="419" t="s">
        <v>243</v>
      </c>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68.25" customHeight="1" x14ac:dyDescent="0.2">
      <c r="A165" s="417" t="s">
        <v>224</v>
      </c>
      <c r="B165" s="171">
        <v>25</v>
      </c>
      <c r="C165" s="171">
        <v>2018</v>
      </c>
      <c r="D165" s="172" t="s">
        <v>988</v>
      </c>
      <c r="E165" s="195" t="s">
        <v>95</v>
      </c>
      <c r="F165" s="41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09.5" customHeight="1" x14ac:dyDescent="0.2">
      <c r="A166" s="417" t="s">
        <v>76</v>
      </c>
      <c r="B166" s="171">
        <v>2404</v>
      </c>
      <c r="C166" s="171">
        <v>2019</v>
      </c>
      <c r="D166" s="172" t="s">
        <v>980</v>
      </c>
      <c r="E166" s="195" t="s">
        <v>95</v>
      </c>
      <c r="F166" s="477" t="s">
        <v>1066</v>
      </c>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7.75" customHeight="1" x14ac:dyDescent="0.2">
      <c r="A167" s="417" t="s">
        <v>76</v>
      </c>
      <c r="B167" s="171">
        <v>312</v>
      </c>
      <c r="C167" s="171">
        <v>2019</v>
      </c>
      <c r="D167" s="172" t="s">
        <v>981</v>
      </c>
      <c r="E167" s="195" t="s">
        <v>667</v>
      </c>
      <c r="F167" s="419" t="s">
        <v>1067</v>
      </c>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69" customHeight="1" x14ac:dyDescent="0.2">
      <c r="A168" s="417" t="s">
        <v>76</v>
      </c>
      <c r="B168" s="171">
        <v>89</v>
      </c>
      <c r="C168" s="171">
        <v>2019</v>
      </c>
      <c r="D168" s="172" t="s">
        <v>1068</v>
      </c>
      <c r="E168" s="195">
        <v>2</v>
      </c>
      <c r="F168" s="419" t="s">
        <v>1069</v>
      </c>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90.75" customHeight="1" x14ac:dyDescent="0.2">
      <c r="A169" s="417" t="s">
        <v>224</v>
      </c>
      <c r="B169" s="171">
        <v>64</v>
      </c>
      <c r="C169" s="171">
        <v>2020</v>
      </c>
      <c r="D169" s="172" t="s">
        <v>1058</v>
      </c>
      <c r="E169" s="195" t="s">
        <v>95</v>
      </c>
      <c r="F169" s="419" t="s">
        <v>1059</v>
      </c>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77.25" customHeight="1" x14ac:dyDescent="0.2">
      <c r="A170" s="417" t="s">
        <v>224</v>
      </c>
      <c r="B170" s="171">
        <v>63</v>
      </c>
      <c r="C170" s="171">
        <v>2020</v>
      </c>
      <c r="D170" s="172" t="s">
        <v>1060</v>
      </c>
      <c r="E170" s="195" t="s">
        <v>95</v>
      </c>
      <c r="F170" s="419" t="s">
        <v>1061</v>
      </c>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88.5" customHeight="1" x14ac:dyDescent="0.2">
      <c r="A171" s="417" t="s">
        <v>224</v>
      </c>
      <c r="B171" s="171">
        <v>52</v>
      </c>
      <c r="C171" s="171">
        <v>2020</v>
      </c>
      <c r="D171" s="172" t="s">
        <v>1062</v>
      </c>
      <c r="E171" s="195" t="s">
        <v>95</v>
      </c>
      <c r="F171" s="419" t="s">
        <v>1063</v>
      </c>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66.75" customHeight="1" x14ac:dyDescent="0.2">
      <c r="A172" s="417" t="s">
        <v>76</v>
      </c>
      <c r="B172" s="171">
        <v>385</v>
      </c>
      <c r="C172" s="171">
        <v>2020</v>
      </c>
      <c r="D172" s="172" t="s">
        <v>1065</v>
      </c>
      <c r="E172" s="195" t="s">
        <v>1196</v>
      </c>
      <c r="F172" s="419" t="s">
        <v>1466</v>
      </c>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78.75" customHeight="1" x14ac:dyDescent="0.2">
      <c r="A173" s="417" t="s">
        <v>224</v>
      </c>
      <c r="B173" s="171">
        <v>102</v>
      </c>
      <c r="C173" s="171">
        <v>2021</v>
      </c>
      <c r="D173" s="172" t="s">
        <v>1462</v>
      </c>
      <c r="E173" s="203" t="s">
        <v>95</v>
      </c>
      <c r="F173" s="419" t="s">
        <v>1463</v>
      </c>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84.75" customHeight="1" x14ac:dyDescent="0.2">
      <c r="A174" s="417" t="s">
        <v>224</v>
      </c>
      <c r="B174" s="171">
        <v>30</v>
      </c>
      <c r="C174" s="171">
        <v>2021</v>
      </c>
      <c r="D174" s="430" t="s">
        <v>1464</v>
      </c>
      <c r="E174" s="203" t="s">
        <v>95</v>
      </c>
      <c r="F174" s="419" t="s">
        <v>1465</v>
      </c>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99" customHeight="1" x14ac:dyDescent="0.2">
      <c r="A175" s="417" t="s">
        <v>76</v>
      </c>
      <c r="B175" s="171">
        <v>9</v>
      </c>
      <c r="C175" s="171">
        <v>2021</v>
      </c>
      <c r="D175" s="172" t="s">
        <v>1194</v>
      </c>
      <c r="E175" s="170" t="s">
        <v>95</v>
      </c>
      <c r="F175" s="419" t="s">
        <v>1195</v>
      </c>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90" customHeight="1" x14ac:dyDescent="0.2">
      <c r="A176" s="460" t="s">
        <v>224</v>
      </c>
      <c r="B176" s="280">
        <v>55</v>
      </c>
      <c r="C176" s="280">
        <v>2022</v>
      </c>
      <c r="D176" s="281" t="s">
        <v>1458</v>
      </c>
      <c r="E176" s="331" t="s">
        <v>95</v>
      </c>
      <c r="F176" s="461" t="s">
        <v>1070</v>
      </c>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05.75" customHeight="1" x14ac:dyDescent="0.2">
      <c r="A177" s="460" t="s">
        <v>76</v>
      </c>
      <c r="B177" s="280">
        <v>692</v>
      </c>
      <c r="C177" s="280">
        <v>2022</v>
      </c>
      <c r="D177" s="281" t="s">
        <v>1460</v>
      </c>
      <c r="E177" s="331" t="s">
        <v>95</v>
      </c>
      <c r="F177" s="461" t="s">
        <v>1461</v>
      </c>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90" customHeight="1" x14ac:dyDescent="0.2">
      <c r="A178" s="442" t="s">
        <v>1662</v>
      </c>
      <c r="B178" s="411">
        <v>2764</v>
      </c>
      <c r="C178" s="411">
        <v>2022</v>
      </c>
      <c r="D178" s="462" t="s">
        <v>1663</v>
      </c>
      <c r="E178" s="444" t="s">
        <v>1665</v>
      </c>
      <c r="F178" s="463" t="s">
        <v>1664</v>
      </c>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77.25" customHeight="1" x14ac:dyDescent="0.2">
      <c r="A179" s="478" t="s">
        <v>1697</v>
      </c>
      <c r="B179" s="280">
        <v>2121</v>
      </c>
      <c r="C179" s="280">
        <v>2023</v>
      </c>
      <c r="D179" s="409" t="s">
        <v>1713</v>
      </c>
      <c r="E179" s="444" t="s">
        <v>1712</v>
      </c>
      <c r="F179" s="479" t="s">
        <v>1714</v>
      </c>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25" customHeight="1" x14ac:dyDescent="0.2">
      <c r="A180" s="446" t="s">
        <v>76</v>
      </c>
      <c r="B180" s="447">
        <v>1843</v>
      </c>
      <c r="C180" s="411">
        <v>2025</v>
      </c>
      <c r="D180" s="448" t="s">
        <v>1826</v>
      </c>
      <c r="E180" s="449" t="s">
        <v>1854</v>
      </c>
      <c r="F180" s="450" t="s">
        <v>1852</v>
      </c>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25" customHeight="1" thickBot="1" x14ac:dyDescent="0.25">
      <c r="A181" s="451" t="s">
        <v>76</v>
      </c>
      <c r="B181" s="452">
        <v>908</v>
      </c>
      <c r="C181" s="453">
        <v>2025</v>
      </c>
      <c r="D181" s="454" t="s">
        <v>1827</v>
      </c>
      <c r="E181" s="455" t="s">
        <v>1832</v>
      </c>
      <c r="F181" s="456" t="s">
        <v>1853</v>
      </c>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89.25" customHeight="1" x14ac:dyDescent="0.2">
      <c r="A182" s="412" t="s">
        <v>225</v>
      </c>
      <c r="B182" s="413">
        <v>1</v>
      </c>
      <c r="C182" s="413">
        <v>2020</v>
      </c>
      <c r="D182" s="414" t="s">
        <v>1090</v>
      </c>
      <c r="E182" s="415" t="s">
        <v>95</v>
      </c>
      <c r="F182" s="416" t="s">
        <v>1091</v>
      </c>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94.5" customHeight="1" x14ac:dyDescent="0.2">
      <c r="A183" s="417" t="s">
        <v>225</v>
      </c>
      <c r="B183" s="171">
        <v>3</v>
      </c>
      <c r="C183" s="171">
        <v>2021</v>
      </c>
      <c r="D183" s="172" t="s">
        <v>1474</v>
      </c>
      <c r="E183" s="203" t="s">
        <v>1088</v>
      </c>
      <c r="F183" s="419" t="s">
        <v>1475</v>
      </c>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75.75" customHeight="1" x14ac:dyDescent="0.2">
      <c r="A184" s="417" t="s">
        <v>225</v>
      </c>
      <c r="B184" s="171">
        <v>5</v>
      </c>
      <c r="C184" s="171">
        <v>2021</v>
      </c>
      <c r="D184" s="172" t="s">
        <v>1478</v>
      </c>
      <c r="E184" s="195" t="s">
        <v>1088</v>
      </c>
      <c r="F184" s="41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01.25" customHeight="1" x14ac:dyDescent="0.2">
      <c r="A185" s="426" t="s">
        <v>1693</v>
      </c>
      <c r="B185" s="288">
        <v>1</v>
      </c>
      <c r="C185" s="288">
        <v>2021</v>
      </c>
      <c r="D185" s="345" t="s">
        <v>1691</v>
      </c>
      <c r="E185" s="289" t="s">
        <v>1692</v>
      </c>
      <c r="F185" s="428"/>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91.5" customHeight="1" x14ac:dyDescent="0.2">
      <c r="A186" s="480" t="s">
        <v>225</v>
      </c>
      <c r="B186" s="334">
        <v>3</v>
      </c>
      <c r="C186" s="334">
        <v>2022</v>
      </c>
      <c r="D186" s="343" t="s">
        <v>1476</v>
      </c>
      <c r="E186" s="335" t="s">
        <v>1088</v>
      </c>
      <c r="F186" s="481" t="s">
        <v>1477</v>
      </c>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63.75" customHeight="1" x14ac:dyDescent="0.2">
      <c r="A187" s="482" t="s">
        <v>225</v>
      </c>
      <c r="B187" s="410" t="s">
        <v>776</v>
      </c>
      <c r="C187" s="411">
        <v>2023</v>
      </c>
      <c r="D187" s="483" t="s">
        <v>1670</v>
      </c>
      <c r="E187" s="484" t="s">
        <v>1669</v>
      </c>
      <c r="F187" s="485"/>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23.75" customHeight="1" thickBot="1" x14ac:dyDescent="0.25">
      <c r="A188" s="451" t="s">
        <v>223</v>
      </c>
      <c r="B188" s="452">
        <v>2</v>
      </c>
      <c r="C188" s="453">
        <v>2025</v>
      </c>
      <c r="D188" s="454" t="s">
        <v>1859</v>
      </c>
      <c r="E188" s="455" t="s">
        <v>1830</v>
      </c>
      <c r="F188" s="456"/>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06.5" customHeight="1" x14ac:dyDescent="0.2">
      <c r="A189" s="412" t="s">
        <v>825</v>
      </c>
      <c r="B189" s="413">
        <v>1</v>
      </c>
      <c r="C189" s="413">
        <v>2003</v>
      </c>
      <c r="D189" s="414" t="s">
        <v>251</v>
      </c>
      <c r="E189" s="415" t="s">
        <v>860</v>
      </c>
      <c r="F189" s="416" t="s">
        <v>691</v>
      </c>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06.5" customHeight="1" x14ac:dyDescent="0.2">
      <c r="A190" s="417" t="s">
        <v>825</v>
      </c>
      <c r="B190" s="171">
        <v>1</v>
      </c>
      <c r="C190" s="171">
        <v>2003</v>
      </c>
      <c r="D190" s="172" t="s">
        <v>251</v>
      </c>
      <c r="E190" s="195" t="s">
        <v>860</v>
      </c>
      <c r="F190" s="419" t="s">
        <v>691</v>
      </c>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87" customHeight="1" x14ac:dyDescent="0.2">
      <c r="A191" s="433" t="s">
        <v>550</v>
      </c>
      <c r="B191" s="402">
        <v>38</v>
      </c>
      <c r="C191" s="402">
        <v>2010</v>
      </c>
      <c r="D191" s="405" t="s">
        <v>252</v>
      </c>
      <c r="E191" s="176" t="s">
        <v>95</v>
      </c>
      <c r="F191" s="419" t="s">
        <v>1224</v>
      </c>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68.25" customHeight="1" x14ac:dyDescent="0.2">
      <c r="A192" s="417" t="s">
        <v>873</v>
      </c>
      <c r="B192" s="171" t="s">
        <v>1004</v>
      </c>
      <c r="C192" s="171">
        <v>2013</v>
      </c>
      <c r="D192" s="172" t="s">
        <v>1005</v>
      </c>
      <c r="E192" s="195" t="s">
        <v>920</v>
      </c>
      <c r="F192" s="41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51" customHeight="1" x14ac:dyDescent="0.2">
      <c r="A193" s="417" t="s">
        <v>906</v>
      </c>
      <c r="B193" s="171">
        <v>17</v>
      </c>
      <c r="C193" s="171">
        <v>2017</v>
      </c>
      <c r="D193" s="172" t="s">
        <v>1003</v>
      </c>
      <c r="E193" s="195" t="s">
        <v>95</v>
      </c>
      <c r="F193" s="41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58.5" customHeight="1" x14ac:dyDescent="0.2">
      <c r="A194" s="417" t="s">
        <v>1115</v>
      </c>
      <c r="B194" s="171">
        <v>137</v>
      </c>
      <c r="C194" s="171">
        <v>2019</v>
      </c>
      <c r="D194" s="172" t="s">
        <v>999</v>
      </c>
      <c r="E194" s="204" t="s">
        <v>95</v>
      </c>
      <c r="F194" s="41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91.5" customHeight="1" x14ac:dyDescent="0.2">
      <c r="A195" s="417" t="s">
        <v>1115</v>
      </c>
      <c r="B195" s="171">
        <v>127</v>
      </c>
      <c r="C195" s="171">
        <v>2019</v>
      </c>
      <c r="D195" s="172" t="s">
        <v>1000</v>
      </c>
      <c r="E195" s="204" t="s">
        <v>95</v>
      </c>
      <c r="F195" s="41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91.5" customHeight="1" x14ac:dyDescent="0.2">
      <c r="A196" s="417" t="s">
        <v>1115</v>
      </c>
      <c r="B196" s="171">
        <v>117</v>
      </c>
      <c r="C196" s="171">
        <v>2019</v>
      </c>
      <c r="D196" s="172" t="s">
        <v>1001</v>
      </c>
      <c r="E196" s="204" t="s">
        <v>95</v>
      </c>
      <c r="F196" s="41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75" customHeight="1" x14ac:dyDescent="0.2">
      <c r="A197" s="417" t="s">
        <v>1116</v>
      </c>
      <c r="B197" s="171">
        <v>17</v>
      </c>
      <c r="C197" s="171">
        <v>2019</v>
      </c>
      <c r="D197" s="172" t="s">
        <v>1002</v>
      </c>
      <c r="E197" s="204" t="s">
        <v>95</v>
      </c>
      <c r="F197" s="41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96" customHeight="1" x14ac:dyDescent="0.2">
      <c r="A198" s="417" t="s">
        <v>1221</v>
      </c>
      <c r="B198" s="171">
        <v>4</v>
      </c>
      <c r="C198" s="171">
        <v>2019</v>
      </c>
      <c r="D198" s="172" t="s">
        <v>1222</v>
      </c>
      <c r="E198" s="204" t="s">
        <v>95</v>
      </c>
      <c r="F198" s="419" t="s">
        <v>1223</v>
      </c>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91.5" customHeight="1" x14ac:dyDescent="0.2">
      <c r="A199" s="417" t="s">
        <v>1204</v>
      </c>
      <c r="B199" s="171">
        <v>18</v>
      </c>
      <c r="C199" s="171">
        <v>2020</v>
      </c>
      <c r="D199" s="172" t="s">
        <v>1209</v>
      </c>
      <c r="E199" s="204" t="s">
        <v>95</v>
      </c>
      <c r="F199" s="419" t="s">
        <v>1210</v>
      </c>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91.5" customHeight="1" x14ac:dyDescent="0.2">
      <c r="A200" s="417" t="s">
        <v>825</v>
      </c>
      <c r="B200" s="171">
        <v>71</v>
      </c>
      <c r="C200" s="171">
        <v>2020</v>
      </c>
      <c r="D200" s="172" t="s">
        <v>1211</v>
      </c>
      <c r="E200" s="170" t="s">
        <v>89</v>
      </c>
      <c r="F200" s="419" t="s">
        <v>1212</v>
      </c>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29" customHeight="1" x14ac:dyDescent="0.2">
      <c r="A201" s="417" t="s">
        <v>825</v>
      </c>
      <c r="B201" s="171">
        <v>64</v>
      </c>
      <c r="C201" s="171">
        <v>2020</v>
      </c>
      <c r="D201" s="172" t="s">
        <v>1213</v>
      </c>
      <c r="E201" s="195" t="s">
        <v>89</v>
      </c>
      <c r="F201" s="419" t="s">
        <v>1214</v>
      </c>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99" customHeight="1" x14ac:dyDescent="0.2">
      <c r="A202" s="417" t="s">
        <v>825</v>
      </c>
      <c r="B202" s="171">
        <v>47</v>
      </c>
      <c r="C202" s="171">
        <v>2020</v>
      </c>
      <c r="D202" s="172" t="s">
        <v>1215</v>
      </c>
      <c r="E202" s="195" t="s">
        <v>89</v>
      </c>
      <c r="F202" s="419" t="s">
        <v>1071</v>
      </c>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72" customHeight="1" x14ac:dyDescent="0.2">
      <c r="A203" s="426" t="s">
        <v>550</v>
      </c>
      <c r="B203" s="288">
        <v>41</v>
      </c>
      <c r="C203" s="288">
        <v>2020</v>
      </c>
      <c r="D203" s="341" t="s">
        <v>1216</v>
      </c>
      <c r="E203" s="406" t="s">
        <v>89</v>
      </c>
      <c r="F203" s="459" t="s">
        <v>1217</v>
      </c>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99" customHeight="1" x14ac:dyDescent="0.2">
      <c r="A204" s="417" t="s">
        <v>1075</v>
      </c>
      <c r="B204" s="171">
        <v>52</v>
      </c>
      <c r="C204" s="171">
        <v>2020</v>
      </c>
      <c r="D204" s="172" t="s">
        <v>1076</v>
      </c>
      <c r="E204" s="195" t="s">
        <v>95</v>
      </c>
      <c r="F204" s="419" t="s">
        <v>1077</v>
      </c>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40.25" customHeight="1" x14ac:dyDescent="0.2">
      <c r="A205" s="417" t="s">
        <v>873</v>
      </c>
      <c r="B205" s="171">
        <v>17</v>
      </c>
      <c r="C205" s="171">
        <v>2020</v>
      </c>
      <c r="D205" s="172" t="s">
        <v>1078</v>
      </c>
      <c r="E205" s="195" t="s">
        <v>95</v>
      </c>
      <c r="F205" s="419" t="s">
        <v>1079</v>
      </c>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69.75" customHeight="1" x14ac:dyDescent="0.2">
      <c r="A206" s="417" t="s">
        <v>550</v>
      </c>
      <c r="B206" s="171">
        <v>44</v>
      </c>
      <c r="C206" s="171">
        <v>2020</v>
      </c>
      <c r="D206" s="172" t="s">
        <v>1080</v>
      </c>
      <c r="E206" s="195" t="s">
        <v>95</v>
      </c>
      <c r="F206" s="419" t="s">
        <v>1081</v>
      </c>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84" customHeight="1" x14ac:dyDescent="0.2">
      <c r="A207" s="417" t="s">
        <v>825</v>
      </c>
      <c r="B207" s="171">
        <v>29</v>
      </c>
      <c r="C207" s="171">
        <v>2020</v>
      </c>
      <c r="D207" s="172" t="s">
        <v>1082</v>
      </c>
      <c r="E207" s="195" t="s">
        <v>95</v>
      </c>
      <c r="F207" s="419" t="s">
        <v>1083</v>
      </c>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69.75" customHeight="1" x14ac:dyDescent="0.2">
      <c r="A208" s="417" t="s">
        <v>825</v>
      </c>
      <c r="B208" s="171">
        <v>17</v>
      </c>
      <c r="C208" s="171">
        <v>2020</v>
      </c>
      <c r="D208" s="172" t="s">
        <v>1084</v>
      </c>
      <c r="E208" s="195" t="s">
        <v>1085</v>
      </c>
      <c r="F208" s="419" t="s">
        <v>1086</v>
      </c>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32" ht="59.25" customHeight="1" x14ac:dyDescent="0.2">
      <c r="A209" s="417" t="s">
        <v>873</v>
      </c>
      <c r="B209" s="171">
        <v>14</v>
      </c>
      <c r="C209" s="171">
        <v>2020</v>
      </c>
      <c r="D209" s="172" t="s">
        <v>1087</v>
      </c>
      <c r="E209" s="195" t="s">
        <v>1088</v>
      </c>
      <c r="F209" s="419" t="s">
        <v>1089</v>
      </c>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32" ht="89.25" customHeight="1" x14ac:dyDescent="0.2">
      <c r="A210" s="417" t="s">
        <v>873</v>
      </c>
      <c r="B210" s="171">
        <v>38</v>
      </c>
      <c r="C210" s="171">
        <v>2020</v>
      </c>
      <c r="D210" s="172" t="s">
        <v>1218</v>
      </c>
      <c r="E210" s="204" t="s">
        <v>1088</v>
      </c>
      <c r="F210" s="419" t="s">
        <v>1219</v>
      </c>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32" ht="99" customHeight="1" x14ac:dyDescent="0.2">
      <c r="A211" s="417" t="s">
        <v>1473</v>
      </c>
      <c r="B211" s="171">
        <v>11</v>
      </c>
      <c r="C211" s="171">
        <v>2020</v>
      </c>
      <c r="D211" s="172" t="s">
        <v>1220</v>
      </c>
      <c r="E211" s="204" t="s">
        <v>95</v>
      </c>
      <c r="F211" s="440"/>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32" ht="127.5" customHeight="1" x14ac:dyDescent="0.2">
      <c r="A212" s="460" t="s">
        <v>825</v>
      </c>
      <c r="B212" s="332">
        <v>24</v>
      </c>
      <c r="C212" s="280">
        <v>2022</v>
      </c>
      <c r="D212" s="408" t="s">
        <v>1471</v>
      </c>
      <c r="E212" s="333" t="s">
        <v>1088</v>
      </c>
      <c r="F212" s="461" t="s">
        <v>1472</v>
      </c>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32" ht="102" customHeight="1" x14ac:dyDescent="0.2">
      <c r="A213" s="417" t="s">
        <v>550</v>
      </c>
      <c r="B213" s="171">
        <v>22</v>
      </c>
      <c r="C213" s="171">
        <v>2021</v>
      </c>
      <c r="D213" s="172" t="s">
        <v>1197</v>
      </c>
      <c r="E213" s="170" t="s">
        <v>89</v>
      </c>
      <c r="F213" s="419" t="s">
        <v>1198</v>
      </c>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32" ht="70.5" customHeight="1" x14ac:dyDescent="0.2">
      <c r="A214" s="417" t="s">
        <v>825</v>
      </c>
      <c r="B214" s="171">
        <v>14</v>
      </c>
      <c r="C214" s="171">
        <v>2021</v>
      </c>
      <c r="D214" s="172" t="s">
        <v>1199</v>
      </c>
      <c r="E214" s="170" t="s">
        <v>89</v>
      </c>
      <c r="F214" s="419" t="s">
        <v>1200</v>
      </c>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32" ht="86.25" customHeight="1" x14ac:dyDescent="0.2">
      <c r="A215" s="417" t="s">
        <v>1201</v>
      </c>
      <c r="B215" s="171">
        <v>2</v>
      </c>
      <c r="C215" s="171">
        <v>2021</v>
      </c>
      <c r="D215" s="172" t="s">
        <v>1202</v>
      </c>
      <c r="E215" s="204" t="s">
        <v>95</v>
      </c>
      <c r="F215" s="419" t="s">
        <v>1203</v>
      </c>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32" ht="80.25" customHeight="1" x14ac:dyDescent="0.2">
      <c r="A216" s="417" t="s">
        <v>1204</v>
      </c>
      <c r="B216" s="171">
        <v>8</v>
      </c>
      <c r="C216" s="171">
        <v>2021</v>
      </c>
      <c r="D216" s="172" t="s">
        <v>1205</v>
      </c>
      <c r="E216" s="204" t="s">
        <v>95</v>
      </c>
      <c r="F216" s="419" t="s">
        <v>1206</v>
      </c>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32" ht="94.5" customHeight="1" x14ac:dyDescent="0.2">
      <c r="A217" s="417" t="s">
        <v>1201</v>
      </c>
      <c r="B217" s="171">
        <v>1</v>
      </c>
      <c r="C217" s="171">
        <v>2021</v>
      </c>
      <c r="D217" s="172" t="s">
        <v>1207</v>
      </c>
      <c r="E217" s="204" t="s">
        <v>95</v>
      </c>
      <c r="F217" s="419" t="s">
        <v>1208</v>
      </c>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32" ht="63.75" customHeight="1" x14ac:dyDescent="0.2">
      <c r="A218" s="486" t="s">
        <v>1694</v>
      </c>
      <c r="B218" s="280">
        <v>15</v>
      </c>
      <c r="C218" s="336">
        <v>2023</v>
      </c>
      <c r="D218" s="487" t="s">
        <v>1695</v>
      </c>
      <c r="E218" s="444" t="s">
        <v>1696</v>
      </c>
      <c r="F218" s="488"/>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32" ht="71.25" customHeight="1" x14ac:dyDescent="0.2">
      <c r="A219" s="480" t="s">
        <v>825</v>
      </c>
      <c r="B219" s="337" t="s">
        <v>267</v>
      </c>
      <c r="C219" s="338">
        <v>2023</v>
      </c>
      <c r="D219" s="469" t="s">
        <v>1698</v>
      </c>
      <c r="E219" s="471" t="s">
        <v>1699</v>
      </c>
      <c r="F219" s="463" t="s">
        <v>1703</v>
      </c>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32" ht="41.25" customHeight="1" x14ac:dyDescent="0.2">
      <c r="A220" s="442" t="s">
        <v>825</v>
      </c>
      <c r="B220" s="410" t="s">
        <v>1702</v>
      </c>
      <c r="C220" s="411">
        <v>2023</v>
      </c>
      <c r="D220" s="408" t="s">
        <v>1700</v>
      </c>
      <c r="E220" s="471" t="s">
        <v>1701</v>
      </c>
      <c r="F220" s="479" t="s">
        <v>1704</v>
      </c>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32" ht="94.5" customHeight="1" x14ac:dyDescent="0.2">
      <c r="A221" s="442" t="s">
        <v>825</v>
      </c>
      <c r="B221" s="410" t="s">
        <v>1705</v>
      </c>
      <c r="C221" s="411">
        <v>2023</v>
      </c>
      <c r="D221" s="469" t="s">
        <v>1706</v>
      </c>
      <c r="E221" s="471" t="s">
        <v>1707</v>
      </c>
      <c r="F221" s="463" t="s">
        <v>1703</v>
      </c>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32" ht="53.25" customHeight="1" x14ac:dyDescent="0.2">
      <c r="A222" s="442" t="s">
        <v>825</v>
      </c>
      <c r="B222" s="411">
        <v>6</v>
      </c>
      <c r="C222" s="411">
        <v>2024</v>
      </c>
      <c r="D222" s="489" t="s">
        <v>1666</v>
      </c>
      <c r="E222" s="444"/>
      <c r="F222" s="463"/>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32" ht="49.5" customHeight="1" x14ac:dyDescent="0.2">
      <c r="A223" s="442" t="s">
        <v>825</v>
      </c>
      <c r="B223" s="410" t="s">
        <v>297</v>
      </c>
      <c r="C223" s="411">
        <v>2024</v>
      </c>
      <c r="D223" s="462" t="s">
        <v>1671</v>
      </c>
      <c r="E223" s="490"/>
      <c r="F223" s="463"/>
      <c r="G223" s="161"/>
      <c r="H223" s="160"/>
      <c r="I223" s="159"/>
      <c r="J223" s="159"/>
      <c r="K223" s="159"/>
      <c r="L223" s="202"/>
      <c r="M223" s="159"/>
      <c r="N223" s="159"/>
      <c r="O223" s="159"/>
      <c r="P223" s="159"/>
      <c r="Q223" s="159"/>
      <c r="R223" s="159"/>
      <c r="S223" s="159"/>
      <c r="T223" s="159"/>
      <c r="U223" s="159"/>
      <c r="V223" s="159"/>
      <c r="W223" s="159"/>
      <c r="X223" s="159"/>
      <c r="Y223" s="159"/>
      <c r="Z223" s="159"/>
      <c r="AA223" s="159"/>
      <c r="AB223" s="159"/>
      <c r="AC223" s="159"/>
      <c r="AD223" s="159"/>
      <c r="AE223" s="159"/>
      <c r="AF223" s="159"/>
    </row>
    <row r="224" spans="1:32" ht="113.25" customHeight="1" x14ac:dyDescent="0.2">
      <c r="A224" s="446" t="s">
        <v>825</v>
      </c>
      <c r="B224" s="447">
        <v>55</v>
      </c>
      <c r="C224" s="411">
        <v>2024</v>
      </c>
      <c r="D224" s="448" t="s">
        <v>1822</v>
      </c>
      <c r="E224" s="449" t="s">
        <v>1829</v>
      </c>
      <c r="F224" s="450" t="s">
        <v>1848</v>
      </c>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25" customHeight="1" x14ac:dyDescent="0.2">
      <c r="A225" s="446" t="s">
        <v>1819</v>
      </c>
      <c r="B225" s="447">
        <v>24</v>
      </c>
      <c r="C225" s="411">
        <v>2025</v>
      </c>
      <c r="D225" s="448" t="s">
        <v>1823</v>
      </c>
      <c r="E225" s="449" t="s">
        <v>1830</v>
      </c>
      <c r="F225" s="450" t="s">
        <v>1849</v>
      </c>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25" customHeight="1" x14ac:dyDescent="0.2">
      <c r="A226" s="446" t="s">
        <v>825</v>
      </c>
      <c r="B226" s="447">
        <v>47</v>
      </c>
      <c r="C226" s="411">
        <v>2025</v>
      </c>
      <c r="D226" s="448" t="s">
        <v>1825</v>
      </c>
      <c r="E226" s="449" t="s">
        <v>1088</v>
      </c>
      <c r="F226" s="450" t="s">
        <v>1851</v>
      </c>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45.5" customHeight="1" x14ac:dyDescent="0.2">
      <c r="A227" s="446" t="s">
        <v>1855</v>
      </c>
      <c r="B227" s="447">
        <v>13</v>
      </c>
      <c r="C227" s="411">
        <v>2025</v>
      </c>
      <c r="D227" s="448" t="s">
        <v>1860</v>
      </c>
      <c r="E227" s="449" t="s">
        <v>1830</v>
      </c>
      <c r="F227" s="450"/>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78" customHeight="1" x14ac:dyDescent="0.2">
      <c r="A228" s="446" t="s">
        <v>1855</v>
      </c>
      <c r="B228" s="447">
        <v>3</v>
      </c>
      <c r="C228" s="411">
        <v>2025</v>
      </c>
      <c r="D228" s="491" t="s">
        <v>1861</v>
      </c>
      <c r="E228" s="449" t="s">
        <v>1830</v>
      </c>
      <c r="F228" s="450"/>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71.25" customHeight="1" x14ac:dyDescent="0.2">
      <c r="A229" s="446" t="s">
        <v>1855</v>
      </c>
      <c r="B229" s="447">
        <v>2</v>
      </c>
      <c r="C229" s="411">
        <v>2025</v>
      </c>
      <c r="D229" s="491" t="s">
        <v>1857</v>
      </c>
      <c r="E229" s="449" t="s">
        <v>1830</v>
      </c>
      <c r="F229" s="450"/>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71.25" customHeight="1" x14ac:dyDescent="0.2">
      <c r="A230" s="446" t="s">
        <v>1855</v>
      </c>
      <c r="B230" s="447">
        <v>9</v>
      </c>
      <c r="C230" s="411">
        <v>2025</v>
      </c>
      <c r="D230" s="448" t="s">
        <v>1856</v>
      </c>
      <c r="E230" s="449" t="s">
        <v>1830</v>
      </c>
      <c r="F230" s="450"/>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71.25" customHeight="1" thickBot="1" x14ac:dyDescent="0.25">
      <c r="A231" s="451" t="s">
        <v>1855</v>
      </c>
      <c r="B231" s="452">
        <v>1</v>
      </c>
      <c r="C231" s="453">
        <v>2025</v>
      </c>
      <c r="D231" s="492" t="s">
        <v>1858</v>
      </c>
      <c r="E231" s="455" t="s">
        <v>1830</v>
      </c>
      <c r="F231" s="456"/>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4.25" customHeight="1" x14ac:dyDescent="0.2">
      <c r="A232" s="161"/>
      <c r="B232" s="160"/>
      <c r="C232" s="159"/>
      <c r="D232" s="348"/>
      <c r="E232" s="159"/>
      <c r="F232" s="344"/>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4.25" customHeight="1" x14ac:dyDescent="0.2">
      <c r="A233" s="161"/>
      <c r="B233" s="160"/>
      <c r="C233" s="159"/>
      <c r="D233" s="348"/>
      <c r="E233" s="159"/>
      <c r="F233" s="344"/>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4.25" customHeight="1" x14ac:dyDescent="0.2">
      <c r="A234" s="161"/>
      <c r="B234" s="160"/>
      <c r="C234" s="159"/>
      <c r="D234" s="348"/>
      <c r="E234" s="159"/>
      <c r="F234" s="344"/>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4.25" customHeight="1" x14ac:dyDescent="0.2">
      <c r="A235" s="161"/>
      <c r="B235" s="160"/>
      <c r="C235" s="159"/>
      <c r="E235" s="159"/>
      <c r="F235" s="344"/>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4.25" customHeight="1" x14ac:dyDescent="0.2">
      <c r="A236" s="161"/>
      <c r="B236" s="160"/>
      <c r="C236" s="159"/>
      <c r="D236" s="348"/>
      <c r="E236" s="159"/>
      <c r="F236" s="344"/>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4.25" customHeight="1" x14ac:dyDescent="0.2">
      <c r="A237" s="161"/>
      <c r="B237" s="160"/>
      <c r="C237" s="159"/>
      <c r="D237" s="348"/>
      <c r="E237" s="159"/>
      <c r="F237" s="344"/>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4.25" customHeight="1" x14ac:dyDescent="0.2">
      <c r="A238" s="161"/>
      <c r="B238" s="160"/>
      <c r="C238" s="159"/>
      <c r="D238" s="348"/>
      <c r="E238" s="159"/>
      <c r="F238" s="344"/>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4.25" customHeight="1" x14ac:dyDescent="0.2">
      <c r="A239" s="161"/>
      <c r="B239" s="160"/>
      <c r="C239" s="159"/>
      <c r="D239" s="348"/>
      <c r="E239" s="159"/>
      <c r="F239" s="344"/>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4.25" customHeight="1" x14ac:dyDescent="0.2">
      <c r="A240" s="161"/>
      <c r="B240" s="160"/>
      <c r="C240" s="159"/>
      <c r="D240" s="348"/>
      <c r="E240" s="159"/>
      <c r="F240" s="344"/>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4.25" customHeight="1" x14ac:dyDescent="0.2">
      <c r="A241" s="161"/>
      <c r="B241" s="160"/>
      <c r="C241" s="159"/>
      <c r="D241" s="348"/>
      <c r="E241" s="159"/>
      <c r="F241" s="344"/>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4.25" customHeight="1" x14ac:dyDescent="0.2">
      <c r="A242" s="161"/>
      <c r="B242" s="160"/>
      <c r="C242" s="159"/>
      <c r="D242" s="348"/>
      <c r="E242" s="159"/>
      <c r="F242" s="344"/>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4.25" customHeight="1" x14ac:dyDescent="0.2">
      <c r="A243" s="161"/>
      <c r="B243" s="160"/>
      <c r="C243" s="159"/>
      <c r="D243" s="348"/>
      <c r="E243" s="159"/>
      <c r="F243" s="344"/>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4.25" customHeight="1" x14ac:dyDescent="0.2">
      <c r="A244" s="161"/>
      <c r="B244" s="160"/>
      <c r="C244" s="159"/>
      <c r="D244" s="348"/>
      <c r="E244" s="159"/>
      <c r="F244" s="344"/>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4.25" customHeight="1" x14ac:dyDescent="0.2">
      <c r="A245" s="161"/>
      <c r="B245" s="160"/>
      <c r="C245" s="159"/>
      <c r="D245" s="348"/>
      <c r="E245" s="159"/>
      <c r="F245" s="344"/>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4.25" customHeight="1" x14ac:dyDescent="0.2">
      <c r="A246" s="161"/>
      <c r="B246" s="160"/>
      <c r="C246" s="159"/>
      <c r="D246" s="348"/>
      <c r="E246" s="159"/>
      <c r="F246" s="344"/>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4.25" customHeight="1" x14ac:dyDescent="0.2">
      <c r="A247" s="161"/>
      <c r="B247" s="160"/>
      <c r="C247" s="159"/>
      <c r="D247" s="348"/>
      <c r="E247" s="159"/>
      <c r="F247" s="344"/>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4.25" customHeight="1" x14ac:dyDescent="0.2">
      <c r="A248" s="161"/>
      <c r="B248" s="160"/>
      <c r="C248" s="159"/>
      <c r="D248" s="348"/>
      <c r="E248" s="159"/>
      <c r="F248" s="344"/>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4.25" customHeight="1" x14ac:dyDescent="0.2">
      <c r="A249" s="161"/>
      <c r="B249" s="160"/>
      <c r="C249" s="159"/>
      <c r="D249" s="348"/>
      <c r="E249" s="159"/>
      <c r="F249" s="344"/>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4.25" customHeight="1" x14ac:dyDescent="0.2">
      <c r="A250" s="161"/>
      <c r="B250" s="160"/>
      <c r="C250" s="159"/>
      <c r="D250" s="348"/>
      <c r="E250" s="159"/>
      <c r="F250" s="344"/>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4.25" customHeight="1" x14ac:dyDescent="0.2">
      <c r="A251" s="161"/>
      <c r="B251" s="160"/>
      <c r="C251" s="159"/>
      <c r="D251" s="348"/>
      <c r="E251" s="159"/>
      <c r="F251" s="344"/>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4.25" customHeight="1" x14ac:dyDescent="0.2">
      <c r="A252" s="161"/>
      <c r="B252" s="160"/>
      <c r="C252" s="159"/>
      <c r="D252" s="348"/>
      <c r="E252" s="159"/>
      <c r="F252" s="344"/>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4.25" customHeight="1" x14ac:dyDescent="0.2">
      <c r="A253" s="161"/>
      <c r="B253" s="160"/>
      <c r="C253" s="159"/>
      <c r="D253" s="348"/>
      <c r="E253" s="159"/>
      <c r="F253" s="344"/>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4.25" customHeight="1" x14ac:dyDescent="0.2">
      <c r="A254" s="161"/>
      <c r="B254" s="160"/>
      <c r="C254" s="159"/>
      <c r="D254" s="348"/>
      <c r="E254" s="159"/>
      <c r="F254" s="344"/>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4.25" customHeight="1" x14ac:dyDescent="0.2">
      <c r="A255" s="161"/>
      <c r="B255" s="160"/>
      <c r="C255" s="159"/>
      <c r="D255" s="348"/>
      <c r="E255" s="159"/>
      <c r="F255" s="344"/>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4.25" customHeight="1" x14ac:dyDescent="0.2">
      <c r="A256" s="161"/>
      <c r="B256" s="160"/>
      <c r="C256" s="159"/>
      <c r="D256" s="348"/>
      <c r="E256" s="159"/>
      <c r="F256" s="344"/>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4.25" customHeight="1" x14ac:dyDescent="0.2">
      <c r="A257" s="161"/>
      <c r="B257" s="160"/>
      <c r="C257" s="159"/>
      <c r="D257" s="348"/>
      <c r="E257" s="159"/>
      <c r="F257" s="344"/>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4.25" customHeight="1" x14ac:dyDescent="0.2">
      <c r="A258" s="161"/>
      <c r="B258" s="160"/>
      <c r="C258" s="159"/>
      <c r="D258" s="348"/>
      <c r="E258" s="159"/>
      <c r="F258" s="344"/>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4.25" customHeight="1" x14ac:dyDescent="0.2">
      <c r="A259" s="161"/>
      <c r="B259" s="160"/>
      <c r="C259" s="159"/>
      <c r="D259" s="348"/>
      <c r="E259" s="159"/>
      <c r="F259" s="344"/>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4.25" customHeight="1" x14ac:dyDescent="0.2">
      <c r="A260" s="161"/>
      <c r="B260" s="160"/>
      <c r="C260" s="159"/>
      <c r="D260" s="348"/>
      <c r="E260" s="159"/>
      <c r="F260" s="344"/>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4.25" customHeight="1" x14ac:dyDescent="0.2">
      <c r="A261" s="161"/>
      <c r="B261" s="160"/>
      <c r="C261" s="159"/>
      <c r="D261" s="348"/>
      <c r="E261" s="159"/>
      <c r="F261" s="344"/>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4.25" customHeight="1" x14ac:dyDescent="0.2">
      <c r="A262" s="161"/>
      <c r="B262" s="160"/>
      <c r="C262" s="159"/>
      <c r="D262" s="348"/>
      <c r="E262" s="159"/>
      <c r="F262" s="344"/>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4.25" customHeight="1" x14ac:dyDescent="0.2">
      <c r="A263" s="161"/>
      <c r="B263" s="160"/>
      <c r="C263" s="159"/>
      <c r="D263" s="348"/>
      <c r="E263" s="159"/>
      <c r="F263" s="344"/>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4.25" customHeight="1" x14ac:dyDescent="0.2">
      <c r="A264" s="161"/>
      <c r="B264" s="160"/>
      <c r="C264" s="159"/>
      <c r="D264" s="348"/>
      <c r="E264" s="159"/>
      <c r="F264" s="344"/>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4.25" customHeight="1" x14ac:dyDescent="0.2">
      <c r="A265" s="161"/>
      <c r="B265" s="160"/>
      <c r="C265" s="159"/>
      <c r="D265" s="348"/>
      <c r="E265" s="159"/>
      <c r="F265" s="344"/>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4.25" customHeight="1" x14ac:dyDescent="0.2">
      <c r="A266" s="161"/>
      <c r="B266" s="160"/>
      <c r="C266" s="159"/>
      <c r="D266" s="348"/>
      <c r="E266" s="159"/>
      <c r="F266" s="344"/>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4.25" customHeight="1" x14ac:dyDescent="0.2">
      <c r="A267" s="161"/>
      <c r="B267" s="160"/>
      <c r="C267" s="159"/>
      <c r="D267" s="348"/>
      <c r="E267" s="159"/>
      <c r="F267" s="344"/>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4.25" customHeight="1" x14ac:dyDescent="0.2">
      <c r="A268" s="161"/>
      <c r="B268" s="160"/>
      <c r="C268" s="159"/>
      <c r="D268" s="348"/>
      <c r="E268" s="159"/>
      <c r="F268" s="344"/>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4.25" customHeight="1" x14ac:dyDescent="0.2">
      <c r="A269" s="161"/>
      <c r="B269" s="160"/>
      <c r="C269" s="159"/>
      <c r="D269" s="348"/>
      <c r="E269" s="159"/>
      <c r="F269" s="344"/>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4.25" customHeight="1" x14ac:dyDescent="0.2">
      <c r="A270" s="161"/>
      <c r="B270" s="160"/>
      <c r="C270" s="159"/>
      <c r="D270" s="348"/>
      <c r="E270" s="159"/>
      <c r="F270" s="344"/>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4.25" customHeight="1" x14ac:dyDescent="0.2">
      <c r="A271" s="161"/>
      <c r="B271" s="160"/>
      <c r="C271" s="159"/>
      <c r="D271" s="348"/>
      <c r="E271" s="159"/>
      <c r="F271" s="344"/>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4.25" customHeight="1" x14ac:dyDescent="0.2">
      <c r="A272" s="161"/>
      <c r="B272" s="160"/>
      <c r="C272" s="159"/>
      <c r="D272" s="348"/>
      <c r="E272" s="159"/>
      <c r="F272" s="344"/>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4.25" customHeight="1" x14ac:dyDescent="0.2">
      <c r="A273" s="161"/>
      <c r="B273" s="160"/>
      <c r="C273" s="159"/>
      <c r="D273" s="348"/>
      <c r="E273" s="159"/>
      <c r="F273" s="344"/>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4.25" customHeight="1" x14ac:dyDescent="0.2">
      <c r="A274" s="161"/>
      <c r="B274" s="160"/>
      <c r="C274" s="159"/>
      <c r="D274" s="348"/>
      <c r="E274" s="159"/>
      <c r="F274" s="344"/>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4.25" customHeight="1" x14ac:dyDescent="0.2">
      <c r="A275" s="161"/>
      <c r="B275" s="160"/>
      <c r="C275" s="159"/>
      <c r="D275" s="348"/>
      <c r="E275" s="159"/>
      <c r="F275" s="344"/>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4.25" customHeight="1" x14ac:dyDescent="0.2">
      <c r="A276" s="161"/>
      <c r="B276" s="160"/>
      <c r="C276" s="159"/>
      <c r="D276" s="348"/>
      <c r="E276" s="159"/>
      <c r="F276" s="344"/>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4.25" customHeight="1" x14ac:dyDescent="0.2">
      <c r="A277" s="161"/>
      <c r="B277" s="160"/>
      <c r="C277" s="159"/>
      <c r="D277" s="348"/>
      <c r="E277" s="159"/>
      <c r="F277" s="344"/>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4.25" customHeight="1" x14ac:dyDescent="0.2">
      <c r="A278" s="161"/>
      <c r="B278" s="160"/>
      <c r="C278" s="159"/>
      <c r="D278" s="348"/>
      <c r="E278" s="159"/>
      <c r="F278" s="344"/>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4.25" customHeight="1" x14ac:dyDescent="0.2">
      <c r="A279" s="161"/>
      <c r="B279" s="160"/>
      <c r="C279" s="159"/>
      <c r="D279" s="348"/>
      <c r="E279" s="159"/>
      <c r="F279" s="344"/>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4.25" customHeight="1" x14ac:dyDescent="0.2">
      <c r="A280" s="161"/>
      <c r="B280" s="160"/>
      <c r="C280" s="159"/>
      <c r="D280" s="348"/>
      <c r="E280" s="159"/>
      <c r="F280" s="344"/>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4.25" customHeight="1" x14ac:dyDescent="0.2">
      <c r="A281" s="161"/>
      <c r="B281" s="160"/>
      <c r="C281" s="159"/>
      <c r="D281" s="348"/>
      <c r="E281" s="159"/>
      <c r="F281" s="344"/>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4.25" customHeight="1" x14ac:dyDescent="0.2">
      <c r="A282" s="161"/>
      <c r="B282" s="160"/>
      <c r="C282" s="159"/>
      <c r="D282" s="348"/>
      <c r="E282" s="159"/>
      <c r="F282" s="344"/>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4.25" customHeight="1" x14ac:dyDescent="0.2">
      <c r="A283" s="161"/>
      <c r="B283" s="160"/>
      <c r="C283" s="159"/>
      <c r="D283" s="348"/>
      <c r="E283" s="159"/>
      <c r="F283" s="344"/>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4.25" customHeight="1" x14ac:dyDescent="0.2">
      <c r="A284" s="161"/>
      <c r="B284" s="160"/>
      <c r="C284" s="159"/>
      <c r="D284" s="348"/>
      <c r="E284" s="159"/>
      <c r="F284" s="344"/>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4.25" customHeight="1" x14ac:dyDescent="0.2">
      <c r="A285" s="161"/>
      <c r="B285" s="160"/>
      <c r="C285" s="159"/>
      <c r="D285" s="348"/>
      <c r="E285" s="159"/>
      <c r="F285" s="344"/>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4.25" customHeight="1" x14ac:dyDescent="0.2">
      <c r="A286" s="161"/>
      <c r="B286" s="160"/>
      <c r="C286" s="159"/>
      <c r="D286" s="348"/>
      <c r="E286" s="159"/>
      <c r="F286" s="344"/>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4.25" customHeight="1" x14ac:dyDescent="0.2">
      <c r="A287" s="161"/>
      <c r="B287" s="160"/>
      <c r="C287" s="159"/>
      <c r="D287" s="348"/>
      <c r="E287" s="159"/>
      <c r="F287" s="344"/>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4.25" customHeight="1" x14ac:dyDescent="0.2">
      <c r="A288" s="161"/>
      <c r="B288" s="160"/>
      <c r="C288" s="159"/>
      <c r="D288" s="348"/>
      <c r="E288" s="159"/>
      <c r="F288" s="344"/>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4.25" customHeight="1" x14ac:dyDescent="0.2">
      <c r="A289" s="161"/>
      <c r="B289" s="160"/>
      <c r="C289" s="159"/>
      <c r="D289" s="348"/>
      <c r="E289" s="159"/>
      <c r="F289" s="344"/>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4.25" customHeight="1" x14ac:dyDescent="0.2">
      <c r="A290" s="161"/>
      <c r="B290" s="160"/>
      <c r="C290" s="159"/>
      <c r="D290" s="348"/>
      <c r="E290" s="159"/>
      <c r="F290" s="344"/>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4.25" customHeight="1" x14ac:dyDescent="0.2">
      <c r="A291" s="161"/>
      <c r="B291" s="160"/>
      <c r="C291" s="159"/>
      <c r="D291" s="348"/>
      <c r="E291" s="159"/>
      <c r="F291" s="344"/>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4.25" customHeight="1" x14ac:dyDescent="0.2">
      <c r="A292" s="161"/>
      <c r="B292" s="160"/>
      <c r="C292" s="159"/>
      <c r="D292" s="348"/>
      <c r="E292" s="159"/>
      <c r="F292" s="344"/>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4.25" customHeight="1" x14ac:dyDescent="0.2">
      <c r="A293" s="161"/>
      <c r="B293" s="160"/>
      <c r="C293" s="159"/>
      <c r="D293" s="348"/>
      <c r="E293" s="159"/>
      <c r="F293" s="344"/>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4.25" customHeight="1" x14ac:dyDescent="0.2">
      <c r="A294" s="161"/>
      <c r="B294" s="160"/>
      <c r="C294" s="159"/>
      <c r="D294" s="348"/>
      <c r="E294" s="159"/>
      <c r="F294" s="344"/>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4.25" customHeight="1" x14ac:dyDescent="0.2">
      <c r="A295" s="161"/>
      <c r="B295" s="160"/>
      <c r="C295" s="159"/>
      <c r="D295" s="348"/>
      <c r="E295" s="159"/>
      <c r="F295" s="344"/>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4.25" customHeight="1" x14ac:dyDescent="0.2">
      <c r="A296" s="161"/>
      <c r="B296" s="160"/>
      <c r="C296" s="159"/>
      <c r="D296" s="348"/>
      <c r="E296" s="159"/>
      <c r="F296" s="344"/>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4.25" customHeight="1" x14ac:dyDescent="0.2">
      <c r="A297" s="161"/>
      <c r="B297" s="160"/>
      <c r="C297" s="159"/>
      <c r="D297" s="348"/>
      <c r="E297" s="159"/>
      <c r="F297" s="344"/>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4.25" customHeight="1" x14ac:dyDescent="0.2">
      <c r="A298" s="161"/>
      <c r="B298" s="160"/>
      <c r="C298" s="159"/>
      <c r="D298" s="348"/>
      <c r="E298" s="159"/>
      <c r="F298" s="344"/>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4.25" customHeight="1" x14ac:dyDescent="0.2">
      <c r="A299" s="161"/>
      <c r="B299" s="160"/>
      <c r="C299" s="159"/>
      <c r="D299" s="348"/>
      <c r="E299" s="159"/>
      <c r="F299" s="344"/>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4.25" customHeight="1" x14ac:dyDescent="0.2">
      <c r="A300" s="161"/>
      <c r="B300" s="160"/>
      <c r="C300" s="159"/>
      <c r="D300" s="348"/>
      <c r="E300" s="159"/>
      <c r="F300" s="344"/>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4.25" customHeight="1" x14ac:dyDescent="0.2">
      <c r="A301" s="161"/>
      <c r="B301" s="160"/>
      <c r="C301" s="159"/>
      <c r="D301" s="348"/>
      <c r="E301" s="159"/>
      <c r="F301" s="344"/>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4.25" customHeight="1" x14ac:dyDescent="0.2">
      <c r="A302" s="161"/>
      <c r="B302" s="160"/>
      <c r="C302" s="159"/>
      <c r="D302" s="348"/>
      <c r="E302" s="159"/>
      <c r="F302" s="344"/>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4.25" customHeight="1" x14ac:dyDescent="0.2">
      <c r="A303" s="161"/>
      <c r="B303" s="160"/>
      <c r="C303" s="159"/>
      <c r="D303" s="348"/>
      <c r="E303" s="159"/>
      <c r="F303" s="344"/>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4.25" customHeight="1" x14ac:dyDescent="0.2">
      <c r="A304" s="161"/>
      <c r="B304" s="160"/>
      <c r="C304" s="159"/>
      <c r="D304" s="348"/>
      <c r="E304" s="159"/>
      <c r="F304" s="344"/>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4.25" customHeight="1" x14ac:dyDescent="0.2">
      <c r="A305" s="161"/>
      <c r="B305" s="160"/>
      <c r="C305" s="159"/>
      <c r="D305" s="348"/>
      <c r="E305" s="159"/>
      <c r="F305" s="344"/>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4.25" customHeight="1" x14ac:dyDescent="0.2">
      <c r="A306" s="161"/>
      <c r="B306" s="160"/>
      <c r="C306" s="159"/>
      <c r="D306" s="348"/>
      <c r="E306" s="159"/>
      <c r="F306" s="344"/>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4.25" customHeight="1" x14ac:dyDescent="0.2">
      <c r="A307" s="161"/>
      <c r="B307" s="160"/>
      <c r="C307" s="159"/>
      <c r="D307" s="348"/>
      <c r="E307" s="159"/>
      <c r="F307" s="344"/>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4.25" customHeight="1" x14ac:dyDescent="0.2">
      <c r="A308" s="161"/>
      <c r="B308" s="160"/>
      <c r="C308" s="159"/>
      <c r="D308" s="348"/>
      <c r="E308" s="159"/>
      <c r="F308" s="344"/>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4.25" customHeight="1" x14ac:dyDescent="0.2">
      <c r="A309" s="161"/>
      <c r="B309" s="160"/>
      <c r="C309" s="159"/>
      <c r="D309" s="348"/>
      <c r="E309" s="159"/>
      <c r="F309" s="344"/>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4.25" customHeight="1" x14ac:dyDescent="0.2">
      <c r="A310" s="161"/>
      <c r="B310" s="160"/>
      <c r="C310" s="159"/>
      <c r="D310" s="348"/>
      <c r="E310" s="159"/>
      <c r="F310" s="344"/>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4.25" customHeight="1" x14ac:dyDescent="0.2">
      <c r="A311" s="161"/>
      <c r="B311" s="160"/>
      <c r="C311" s="159"/>
      <c r="D311" s="348"/>
      <c r="E311" s="159"/>
      <c r="F311" s="344"/>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4.25" customHeight="1" x14ac:dyDescent="0.2">
      <c r="A312" s="161"/>
      <c r="B312" s="160"/>
      <c r="C312" s="159"/>
      <c r="D312" s="348"/>
      <c r="E312" s="159"/>
      <c r="F312" s="344"/>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4.25" customHeight="1" x14ac:dyDescent="0.2">
      <c r="A313" s="161"/>
      <c r="B313" s="160"/>
      <c r="C313" s="159"/>
      <c r="D313" s="348"/>
      <c r="E313" s="159"/>
      <c r="F313" s="344"/>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4.25" customHeight="1" x14ac:dyDescent="0.2">
      <c r="A314" s="161"/>
      <c r="B314" s="160"/>
      <c r="C314" s="159"/>
      <c r="D314" s="348"/>
      <c r="E314" s="159"/>
      <c r="F314" s="344"/>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4.25" customHeight="1" x14ac:dyDescent="0.2">
      <c r="A315" s="161"/>
      <c r="B315" s="160"/>
      <c r="C315" s="159"/>
      <c r="D315" s="348"/>
      <c r="E315" s="159"/>
      <c r="F315" s="344"/>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4.25" customHeight="1" x14ac:dyDescent="0.2">
      <c r="A316" s="161"/>
      <c r="B316" s="160"/>
      <c r="C316" s="159"/>
      <c r="D316" s="348"/>
      <c r="E316" s="159"/>
      <c r="F316" s="344"/>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4.25" customHeight="1" x14ac:dyDescent="0.2">
      <c r="A317" s="161"/>
      <c r="B317" s="160"/>
      <c r="C317" s="159"/>
      <c r="D317" s="348"/>
      <c r="E317" s="159"/>
      <c r="F317" s="344"/>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4.25" customHeight="1" x14ac:dyDescent="0.2">
      <c r="A318" s="161"/>
      <c r="B318" s="160"/>
      <c r="C318" s="159"/>
      <c r="D318" s="348"/>
      <c r="E318" s="159"/>
      <c r="F318" s="344"/>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4.25" customHeight="1" x14ac:dyDescent="0.2">
      <c r="A319" s="161"/>
      <c r="B319" s="160"/>
      <c r="C319" s="159"/>
      <c r="D319" s="348"/>
      <c r="E319" s="159"/>
      <c r="F319" s="344"/>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4.25" customHeight="1" x14ac:dyDescent="0.2">
      <c r="A320" s="161"/>
      <c r="B320" s="160"/>
      <c r="C320" s="159"/>
      <c r="D320" s="348"/>
      <c r="E320" s="159"/>
      <c r="F320" s="344"/>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4.25" customHeight="1" x14ac:dyDescent="0.2">
      <c r="A321" s="161"/>
      <c r="B321" s="160"/>
      <c r="C321" s="159"/>
      <c r="D321" s="348"/>
      <c r="E321" s="159"/>
      <c r="F321" s="344"/>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4.25" customHeight="1" x14ac:dyDescent="0.2">
      <c r="A322" s="161"/>
      <c r="B322" s="160"/>
      <c r="C322" s="159"/>
      <c r="D322" s="348"/>
      <c r="E322" s="159"/>
      <c r="F322" s="344"/>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4.25" customHeight="1" x14ac:dyDescent="0.2">
      <c r="A323" s="161"/>
      <c r="B323" s="160"/>
      <c r="C323" s="159"/>
      <c r="D323" s="348"/>
      <c r="E323" s="159"/>
      <c r="F323" s="344"/>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4.25" customHeight="1" x14ac:dyDescent="0.2">
      <c r="A324" s="161"/>
      <c r="B324" s="160"/>
      <c r="C324" s="159"/>
      <c r="D324" s="348"/>
      <c r="E324" s="159"/>
      <c r="F324" s="344"/>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4.25" customHeight="1" x14ac:dyDescent="0.2">
      <c r="A325" s="161"/>
      <c r="B325" s="160"/>
      <c r="C325" s="159"/>
      <c r="D325" s="348"/>
      <c r="E325" s="159"/>
      <c r="F325" s="344"/>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4.25" customHeight="1" x14ac:dyDescent="0.2">
      <c r="A326" s="161"/>
      <c r="B326" s="160"/>
      <c r="C326" s="159"/>
      <c r="D326" s="348"/>
      <c r="E326" s="159"/>
      <c r="F326" s="344"/>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4.25" customHeight="1" x14ac:dyDescent="0.2">
      <c r="A327" s="161"/>
      <c r="B327" s="160"/>
      <c r="C327" s="159"/>
      <c r="D327" s="348"/>
      <c r="E327" s="159"/>
      <c r="F327" s="344"/>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4.25" customHeight="1" x14ac:dyDescent="0.2">
      <c r="A328" s="161"/>
      <c r="B328" s="160"/>
      <c r="C328" s="159"/>
      <c r="D328" s="348"/>
      <c r="E328" s="159"/>
      <c r="F328" s="344"/>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4.25" customHeight="1" x14ac:dyDescent="0.2">
      <c r="A329" s="161"/>
      <c r="B329" s="160"/>
      <c r="C329" s="159"/>
      <c r="D329" s="348"/>
      <c r="E329" s="159"/>
      <c r="F329" s="344"/>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4.25" customHeight="1" x14ac:dyDescent="0.2">
      <c r="A330" s="161"/>
      <c r="B330" s="160"/>
      <c r="C330" s="159"/>
      <c r="D330" s="348"/>
      <c r="E330" s="159"/>
      <c r="F330" s="344"/>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4.25" customHeight="1" x14ac:dyDescent="0.2">
      <c r="A331" s="161"/>
      <c r="B331" s="160"/>
      <c r="C331" s="159"/>
      <c r="D331" s="348"/>
      <c r="E331" s="159"/>
      <c r="F331" s="344"/>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4.25" customHeight="1" x14ac:dyDescent="0.2">
      <c r="A332" s="161"/>
      <c r="B332" s="160"/>
      <c r="C332" s="159"/>
      <c r="D332" s="348"/>
      <c r="E332" s="159"/>
      <c r="F332" s="344"/>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4.25" customHeight="1" x14ac:dyDescent="0.2">
      <c r="A333" s="161"/>
      <c r="B333" s="160"/>
      <c r="C333" s="159"/>
      <c r="D333" s="348"/>
      <c r="E333" s="159"/>
      <c r="F333" s="344"/>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4.25" customHeight="1" x14ac:dyDescent="0.2">
      <c r="A334" s="161"/>
      <c r="B334" s="160"/>
      <c r="C334" s="159"/>
      <c r="D334" s="348"/>
      <c r="E334" s="159"/>
      <c r="F334" s="344"/>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4.25" customHeight="1" x14ac:dyDescent="0.2">
      <c r="A335" s="161"/>
      <c r="B335" s="160"/>
      <c r="C335" s="159"/>
      <c r="D335" s="348"/>
      <c r="E335" s="159"/>
      <c r="F335" s="344"/>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4.25" customHeight="1" x14ac:dyDescent="0.2">
      <c r="A336" s="161"/>
      <c r="B336" s="160"/>
      <c r="C336" s="159"/>
      <c r="D336" s="348"/>
      <c r="E336" s="159"/>
      <c r="F336" s="344"/>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4.25" customHeight="1" x14ac:dyDescent="0.2">
      <c r="A337" s="161"/>
      <c r="B337" s="160"/>
      <c r="C337" s="159"/>
      <c r="D337" s="348"/>
      <c r="E337" s="159"/>
      <c r="F337" s="344"/>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4.25" customHeight="1" x14ac:dyDescent="0.2">
      <c r="A338" s="161"/>
      <c r="B338" s="160"/>
      <c r="C338" s="159"/>
      <c r="D338" s="348"/>
      <c r="E338" s="159"/>
      <c r="F338" s="344"/>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4.25" customHeight="1" x14ac:dyDescent="0.2">
      <c r="A339" s="161"/>
      <c r="B339" s="160"/>
      <c r="C339" s="159"/>
      <c r="D339" s="348"/>
      <c r="E339" s="159"/>
      <c r="F339" s="344"/>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4.25" customHeight="1" x14ac:dyDescent="0.2">
      <c r="A340" s="161"/>
      <c r="B340" s="160"/>
      <c r="C340" s="159"/>
      <c r="D340" s="348"/>
      <c r="E340" s="159"/>
      <c r="F340" s="344"/>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4.25" customHeight="1" x14ac:dyDescent="0.2">
      <c r="A341" s="161"/>
      <c r="B341" s="160"/>
      <c r="C341" s="159"/>
      <c r="D341" s="348"/>
      <c r="E341" s="159"/>
      <c r="F341" s="344"/>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4.25" customHeight="1" x14ac:dyDescent="0.2">
      <c r="A342" s="161"/>
      <c r="B342" s="160"/>
      <c r="C342" s="159"/>
      <c r="D342" s="348"/>
      <c r="E342" s="159"/>
      <c r="F342" s="344"/>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4.25" customHeight="1" x14ac:dyDescent="0.2">
      <c r="A343" s="161"/>
      <c r="B343" s="160"/>
      <c r="C343" s="159"/>
      <c r="D343" s="348"/>
      <c r="E343" s="159"/>
      <c r="F343" s="344"/>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4.25" customHeight="1" x14ac:dyDescent="0.2">
      <c r="A344" s="161"/>
      <c r="B344" s="160"/>
      <c r="C344" s="159"/>
      <c r="D344" s="348"/>
      <c r="E344" s="159"/>
      <c r="F344" s="344"/>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4.25" customHeight="1" x14ac:dyDescent="0.2">
      <c r="A345" s="161"/>
      <c r="B345" s="160"/>
      <c r="C345" s="159"/>
      <c r="D345" s="348"/>
      <c r="E345" s="159"/>
      <c r="F345" s="344"/>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4.25" customHeight="1" x14ac:dyDescent="0.2">
      <c r="A346" s="161"/>
      <c r="B346" s="160"/>
      <c r="C346" s="159"/>
      <c r="D346" s="348"/>
      <c r="E346" s="159"/>
      <c r="F346" s="344"/>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4.25" customHeight="1" x14ac:dyDescent="0.2">
      <c r="A347" s="161"/>
      <c r="B347" s="160"/>
      <c r="C347" s="159"/>
      <c r="D347" s="348"/>
      <c r="E347" s="159"/>
      <c r="F347" s="344"/>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4.25" customHeight="1" x14ac:dyDescent="0.2">
      <c r="A348" s="161"/>
      <c r="B348" s="160"/>
      <c r="C348" s="159"/>
      <c r="D348" s="348"/>
      <c r="E348" s="159"/>
      <c r="F348" s="344"/>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4.25" customHeight="1" x14ac:dyDescent="0.2">
      <c r="A349" s="161"/>
      <c r="B349" s="160"/>
      <c r="C349" s="159"/>
      <c r="D349" s="348"/>
      <c r="E349" s="159"/>
      <c r="F349" s="344"/>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4.25" customHeight="1" x14ac:dyDescent="0.2">
      <c r="A350" s="161"/>
      <c r="B350" s="160"/>
      <c r="C350" s="159"/>
      <c r="D350" s="348"/>
      <c r="E350" s="159"/>
      <c r="F350" s="344"/>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4.25" customHeight="1" x14ac:dyDescent="0.2">
      <c r="A351" s="161"/>
      <c r="B351" s="160"/>
      <c r="C351" s="159"/>
      <c r="D351" s="348"/>
      <c r="E351" s="159"/>
      <c r="F351" s="344"/>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4.25" customHeight="1" x14ac:dyDescent="0.2">
      <c r="A352" s="161"/>
      <c r="B352" s="160"/>
      <c r="C352" s="159"/>
      <c r="D352" s="348"/>
      <c r="E352" s="159"/>
      <c r="F352" s="344"/>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4.25" customHeight="1" x14ac:dyDescent="0.2">
      <c r="A353" s="161"/>
      <c r="B353" s="160"/>
      <c r="C353" s="159"/>
      <c r="D353" s="348"/>
      <c r="E353" s="159"/>
      <c r="F353" s="344"/>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4.25" customHeight="1" x14ac:dyDescent="0.2">
      <c r="A354" s="161"/>
      <c r="B354" s="160"/>
      <c r="C354" s="159"/>
      <c r="D354" s="348"/>
      <c r="E354" s="159"/>
      <c r="F354" s="344"/>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4.25" customHeight="1" x14ac:dyDescent="0.2">
      <c r="A355" s="161"/>
      <c r="B355" s="160"/>
      <c r="C355" s="159"/>
      <c r="D355" s="348"/>
      <c r="E355" s="159"/>
      <c r="F355" s="344"/>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4.25" customHeight="1" x14ac:dyDescent="0.2">
      <c r="A356" s="161"/>
      <c r="B356" s="160"/>
      <c r="C356" s="159"/>
      <c r="D356" s="348"/>
      <c r="E356" s="159"/>
      <c r="F356" s="344"/>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4.25" customHeight="1" x14ac:dyDescent="0.2">
      <c r="A357" s="161"/>
      <c r="B357" s="160"/>
      <c r="C357" s="159"/>
      <c r="D357" s="348"/>
      <c r="E357" s="159"/>
      <c r="F357" s="344"/>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4.25" customHeight="1" x14ac:dyDescent="0.2">
      <c r="A358" s="161"/>
      <c r="B358" s="160"/>
      <c r="C358" s="159"/>
      <c r="D358" s="348"/>
      <c r="E358" s="159"/>
      <c r="F358" s="344"/>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4.25" customHeight="1" x14ac:dyDescent="0.2">
      <c r="A359" s="161"/>
      <c r="B359" s="160"/>
      <c r="C359" s="159"/>
      <c r="D359" s="348"/>
      <c r="E359" s="159"/>
      <c r="F359" s="344"/>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4.25" customHeight="1" x14ac:dyDescent="0.2">
      <c r="A360" s="161"/>
      <c r="B360" s="160"/>
      <c r="C360" s="159"/>
      <c r="D360" s="348"/>
      <c r="E360" s="159"/>
      <c r="F360" s="344"/>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4.25" customHeight="1" x14ac:dyDescent="0.2">
      <c r="A361" s="161"/>
      <c r="B361" s="160"/>
      <c r="C361" s="159"/>
      <c r="D361" s="348"/>
      <c r="E361" s="159"/>
      <c r="F361" s="344"/>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4.25" customHeight="1" x14ac:dyDescent="0.2">
      <c r="A362" s="161"/>
      <c r="B362" s="160"/>
      <c r="C362" s="159"/>
      <c r="D362" s="348"/>
      <c r="E362" s="159"/>
      <c r="F362" s="344"/>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4.25" customHeight="1" x14ac:dyDescent="0.2">
      <c r="A363" s="161"/>
      <c r="B363" s="160"/>
      <c r="C363" s="159"/>
      <c r="D363" s="348"/>
      <c r="E363" s="159"/>
      <c r="F363" s="344"/>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4.25" customHeight="1" x14ac:dyDescent="0.2">
      <c r="A364" s="161"/>
      <c r="B364" s="160"/>
      <c r="C364" s="159"/>
      <c r="D364" s="348"/>
      <c r="E364" s="159"/>
      <c r="F364" s="344"/>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4.25" customHeight="1" x14ac:dyDescent="0.2">
      <c r="A365" s="161"/>
      <c r="B365" s="160"/>
      <c r="C365" s="159"/>
      <c r="D365" s="348"/>
      <c r="E365" s="159"/>
      <c r="F365" s="344"/>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4.25" customHeight="1" x14ac:dyDescent="0.2">
      <c r="A366" s="161"/>
      <c r="B366" s="160"/>
      <c r="C366" s="159"/>
      <c r="D366" s="348"/>
      <c r="E366" s="159"/>
      <c r="F366" s="344"/>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4.25" customHeight="1" x14ac:dyDescent="0.2">
      <c r="A367" s="161"/>
      <c r="B367" s="160"/>
      <c r="C367" s="159"/>
      <c r="D367" s="348"/>
      <c r="E367" s="159"/>
      <c r="F367" s="344"/>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4.25" customHeight="1" x14ac:dyDescent="0.2">
      <c r="A368" s="161"/>
      <c r="B368" s="160"/>
      <c r="C368" s="159"/>
      <c r="D368" s="348"/>
      <c r="E368" s="159"/>
      <c r="F368" s="344"/>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4.25" customHeight="1" x14ac:dyDescent="0.2">
      <c r="A369" s="161"/>
      <c r="B369" s="160"/>
      <c r="C369" s="159"/>
      <c r="D369" s="348"/>
      <c r="E369" s="159"/>
      <c r="F369" s="344"/>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4.25" customHeight="1" x14ac:dyDescent="0.2">
      <c r="A370" s="161"/>
      <c r="B370" s="160"/>
      <c r="C370" s="159"/>
      <c r="D370" s="348"/>
      <c r="E370" s="159"/>
      <c r="F370" s="344"/>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4.25" customHeight="1" x14ac:dyDescent="0.2">
      <c r="A371" s="161"/>
      <c r="B371" s="160"/>
      <c r="C371" s="159"/>
      <c r="D371" s="348"/>
      <c r="E371" s="159"/>
      <c r="F371" s="344"/>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4.25" customHeight="1" x14ac:dyDescent="0.2">
      <c r="A372" s="161"/>
      <c r="B372" s="160"/>
      <c r="C372" s="159"/>
      <c r="D372" s="348"/>
      <c r="E372" s="159"/>
      <c r="F372" s="344"/>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4.25" customHeight="1" x14ac:dyDescent="0.2">
      <c r="A373" s="161"/>
      <c r="B373" s="160"/>
      <c r="C373" s="159"/>
      <c r="D373" s="348"/>
      <c r="E373" s="159"/>
      <c r="F373" s="344"/>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4.25" customHeight="1" x14ac:dyDescent="0.2">
      <c r="A374" s="161"/>
      <c r="B374" s="160"/>
      <c r="C374" s="159"/>
      <c r="D374" s="348"/>
      <c r="E374" s="159"/>
      <c r="F374" s="344"/>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4.25" customHeight="1" x14ac:dyDescent="0.2">
      <c r="A375" s="161"/>
      <c r="B375" s="160"/>
      <c r="C375" s="159"/>
      <c r="D375" s="348"/>
      <c r="E375" s="159"/>
      <c r="F375" s="344"/>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4.25" customHeight="1" x14ac:dyDescent="0.2">
      <c r="A376" s="161"/>
      <c r="B376" s="160"/>
      <c r="C376" s="159"/>
      <c r="D376" s="348"/>
      <c r="E376" s="159"/>
      <c r="F376" s="344"/>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4.25" customHeight="1" x14ac:dyDescent="0.2">
      <c r="A377" s="161"/>
      <c r="B377" s="160"/>
      <c r="C377" s="159"/>
      <c r="D377" s="348"/>
      <c r="E377" s="159"/>
      <c r="F377" s="344"/>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4.25" customHeight="1" x14ac:dyDescent="0.2">
      <c r="A378" s="161"/>
      <c r="B378" s="160"/>
      <c r="C378" s="159"/>
      <c r="D378" s="348"/>
      <c r="E378" s="159"/>
      <c r="F378" s="344"/>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4.25" customHeight="1" x14ac:dyDescent="0.2">
      <c r="A379" s="161"/>
      <c r="B379" s="160"/>
      <c r="C379" s="159"/>
      <c r="D379" s="348"/>
      <c r="E379" s="159"/>
      <c r="F379" s="344"/>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4.25" customHeight="1" x14ac:dyDescent="0.2">
      <c r="A380" s="161"/>
      <c r="B380" s="160"/>
      <c r="C380" s="159"/>
      <c r="D380" s="348"/>
      <c r="E380" s="159"/>
      <c r="F380" s="344"/>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4.25" customHeight="1" x14ac:dyDescent="0.2">
      <c r="A381" s="161"/>
      <c r="B381" s="160"/>
      <c r="C381" s="159"/>
      <c r="D381" s="348"/>
      <c r="E381" s="159"/>
      <c r="F381" s="344"/>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4.25" customHeight="1" x14ac:dyDescent="0.2">
      <c r="A382" s="161"/>
      <c r="B382" s="160"/>
      <c r="C382" s="159"/>
      <c r="D382" s="348"/>
      <c r="E382" s="159"/>
      <c r="F382" s="344"/>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customHeight="1" x14ac:dyDescent="0.2">
      <c r="A383" s="161"/>
      <c r="B383" s="160"/>
      <c r="C383" s="159"/>
      <c r="D383" s="348"/>
      <c r="E383" s="159"/>
      <c r="F383" s="344"/>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5.75" customHeight="1" x14ac:dyDescent="0.2">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5.75" customHeight="1" x14ac:dyDescent="0.2">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5.75" customHeight="1" x14ac:dyDescent="0.2">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5.75" customHeight="1" x14ac:dyDescent="0.2">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5.75" customHeight="1" x14ac:dyDescent="0.2">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5.75" customHeight="1" x14ac:dyDescent="0.2">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5.75" customHeight="1" x14ac:dyDescent="0.2">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5.75" customHeight="1" x14ac:dyDescent="0.2">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5.75" customHeight="1" x14ac:dyDescent="0.2">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5.75" customHeight="1" x14ac:dyDescent="0.2">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5.75" customHeight="1" x14ac:dyDescent="0.2">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5.75" customHeight="1" x14ac:dyDescent="0.2">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5.75" customHeight="1" x14ac:dyDescent="0.2">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5.75" customHeight="1" x14ac:dyDescent="0.2">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5.75" customHeight="1" x14ac:dyDescent="0.2">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5.75" customHeight="1" x14ac:dyDescent="0.2">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5.75" customHeight="1" x14ac:dyDescent="0.2">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5.75" customHeight="1" x14ac:dyDescent="0.2">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5.75" customHeight="1" x14ac:dyDescent="0.2">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5.75" customHeight="1" x14ac:dyDescent="0.2">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5.75" customHeight="1" x14ac:dyDescent="0.2">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5.75" customHeight="1" x14ac:dyDescent="0.2">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5.75" customHeight="1" x14ac:dyDescent="0.2">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5.75" customHeight="1" x14ac:dyDescent="0.2">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5.75" customHeight="1" x14ac:dyDescent="0.2">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5.75" customHeight="1" x14ac:dyDescent="0.2">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5.75" customHeight="1" x14ac:dyDescent="0.2">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5.75" customHeight="1" x14ac:dyDescent="0.2">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5.75" customHeight="1" x14ac:dyDescent="0.2">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5.75" customHeight="1" x14ac:dyDescent="0.2">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5.75" customHeight="1" x14ac:dyDescent="0.2">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5.75" customHeight="1" x14ac:dyDescent="0.2">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5.75" customHeight="1" x14ac:dyDescent="0.2">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5.75" customHeight="1" x14ac:dyDescent="0.2">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5.75" customHeight="1" x14ac:dyDescent="0.2">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5.75" customHeight="1" x14ac:dyDescent="0.2">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5.75" customHeight="1" x14ac:dyDescent="0.2">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5.75" customHeight="1" x14ac:dyDescent="0.2">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5.75" customHeight="1" x14ac:dyDescent="0.2">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5.75" customHeight="1" x14ac:dyDescent="0.2">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5.75" customHeight="1" x14ac:dyDescent="0.2">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5.75" customHeight="1" x14ac:dyDescent="0.2">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5.75" customHeight="1" x14ac:dyDescent="0.2">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5.75" customHeight="1" x14ac:dyDescent="0.2">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5.75" customHeight="1" x14ac:dyDescent="0.2">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5.75" customHeight="1" x14ac:dyDescent="0.2">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5.75" customHeight="1" x14ac:dyDescent="0.2">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5.75" customHeight="1" x14ac:dyDescent="0.2">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5.75" customHeight="1" x14ac:dyDescent="0.2">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5.75" customHeight="1" x14ac:dyDescent="0.2">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5.75" customHeight="1" x14ac:dyDescent="0.2">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5.75" customHeight="1" x14ac:dyDescent="0.2">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5.75" customHeight="1" x14ac:dyDescent="0.2">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5.75" customHeight="1" x14ac:dyDescent="0.2">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5.75" customHeight="1" x14ac:dyDescent="0.2">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5.75" customHeight="1" x14ac:dyDescent="0.2">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5.75" customHeight="1" x14ac:dyDescent="0.2">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5.75" customHeight="1" x14ac:dyDescent="0.2">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5.75" customHeight="1" x14ac:dyDescent="0.2">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5.75" customHeight="1" x14ac:dyDescent="0.2">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5.75" customHeight="1" x14ac:dyDescent="0.2">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5.75" customHeight="1" x14ac:dyDescent="0.2">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5.75" customHeight="1" x14ac:dyDescent="0.2">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5.75" customHeight="1" x14ac:dyDescent="0.2">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5.75" customHeight="1" x14ac:dyDescent="0.2">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5.75" customHeight="1" x14ac:dyDescent="0.2">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5.75" customHeight="1" x14ac:dyDescent="0.2">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5.75" customHeight="1" x14ac:dyDescent="0.2">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5.75" customHeight="1" x14ac:dyDescent="0.2">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5.75" customHeight="1" x14ac:dyDescent="0.2">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5.75" customHeight="1" x14ac:dyDescent="0.2">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5.75" customHeight="1" x14ac:dyDescent="0.2">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5.75" customHeight="1" x14ac:dyDescent="0.2">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5.75" customHeight="1" x14ac:dyDescent="0.2">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5.75" customHeight="1" x14ac:dyDescent="0.2">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5.75" customHeight="1" x14ac:dyDescent="0.2">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5.75" customHeight="1" x14ac:dyDescent="0.2">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5.75" customHeight="1" x14ac:dyDescent="0.2">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5.75" customHeight="1" x14ac:dyDescent="0.2">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5.75" customHeight="1" x14ac:dyDescent="0.2">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5.75" customHeight="1" x14ac:dyDescent="0.2">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5.75" customHeight="1" x14ac:dyDescent="0.2">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5.75" customHeight="1" x14ac:dyDescent="0.2">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5.75" customHeight="1" x14ac:dyDescent="0.2">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5.75" customHeight="1" x14ac:dyDescent="0.2">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5.75" customHeight="1" x14ac:dyDescent="0.2">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5.75" customHeight="1" x14ac:dyDescent="0.2">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5.75" customHeight="1" x14ac:dyDescent="0.2">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5.75" customHeight="1" x14ac:dyDescent="0.2">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5.75" customHeight="1" x14ac:dyDescent="0.2">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5.75" customHeight="1" x14ac:dyDescent="0.2">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5.75" customHeight="1" x14ac:dyDescent="0.2">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5.75" customHeight="1" x14ac:dyDescent="0.2">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5.75" customHeight="1" x14ac:dyDescent="0.2">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5.75" customHeight="1" x14ac:dyDescent="0.2">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5.75" customHeight="1" x14ac:dyDescent="0.2">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5.75" customHeight="1" x14ac:dyDescent="0.2">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5.75" customHeight="1" x14ac:dyDescent="0.2">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5.75" customHeight="1" x14ac:dyDescent="0.2">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5.75" customHeight="1" x14ac:dyDescent="0.2">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5.75" customHeight="1" x14ac:dyDescent="0.2">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5.75" customHeight="1" x14ac:dyDescent="0.2">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5.75" customHeight="1" x14ac:dyDescent="0.2">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5.75" customHeight="1" x14ac:dyDescent="0.2">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5.75" customHeight="1" x14ac:dyDescent="0.2">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5.75" customHeight="1" x14ac:dyDescent="0.2">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5.75" customHeight="1" x14ac:dyDescent="0.2">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5.75" customHeight="1" x14ac:dyDescent="0.2">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5.75" customHeight="1" x14ac:dyDescent="0.2">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5.75" customHeight="1" x14ac:dyDescent="0.2">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5.75" customHeight="1" x14ac:dyDescent="0.2">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5.75" customHeight="1" x14ac:dyDescent="0.2">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5.75" customHeight="1" x14ac:dyDescent="0.2">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5.75" customHeight="1" x14ac:dyDescent="0.2">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5.75" customHeight="1" x14ac:dyDescent="0.2">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5.75" customHeight="1" x14ac:dyDescent="0.2">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5.75" customHeight="1" x14ac:dyDescent="0.2">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5.75" customHeight="1" x14ac:dyDescent="0.2">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5.75" customHeight="1" x14ac:dyDescent="0.2">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5.75" customHeight="1" x14ac:dyDescent="0.2">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5.75" customHeight="1" x14ac:dyDescent="0.2">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5.75" customHeight="1" x14ac:dyDescent="0.2">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5.75" customHeight="1" x14ac:dyDescent="0.2">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5.75" customHeight="1" x14ac:dyDescent="0.2">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5.75" customHeight="1" x14ac:dyDescent="0.2">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5.75" customHeight="1" x14ac:dyDescent="0.2">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5.75" customHeight="1" x14ac:dyDescent="0.2">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5.75" customHeight="1" x14ac:dyDescent="0.2">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5.75" customHeight="1" x14ac:dyDescent="0.2">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5.75" customHeight="1" x14ac:dyDescent="0.2">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5.75" customHeight="1" x14ac:dyDescent="0.2">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5.75" customHeight="1" x14ac:dyDescent="0.2">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5.75" customHeight="1" x14ac:dyDescent="0.2">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5.75" customHeight="1" x14ac:dyDescent="0.2">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5.75" customHeight="1" x14ac:dyDescent="0.2">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5.75" customHeight="1" x14ac:dyDescent="0.2">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5.75" customHeight="1" x14ac:dyDescent="0.2">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5.75" customHeight="1" x14ac:dyDescent="0.2">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5.75" customHeight="1" x14ac:dyDescent="0.2">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5.75" customHeight="1" x14ac:dyDescent="0.2">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5.75" customHeight="1" x14ac:dyDescent="0.2">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5.75" customHeight="1" x14ac:dyDescent="0.2">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5.75" customHeight="1" x14ac:dyDescent="0.2">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5.75" customHeight="1" x14ac:dyDescent="0.2">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5.75" customHeight="1" x14ac:dyDescent="0.2">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5.75" customHeight="1" x14ac:dyDescent="0.2">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5.75" customHeight="1" x14ac:dyDescent="0.2">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5.75" customHeight="1" x14ac:dyDescent="0.2">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5.75" customHeight="1" x14ac:dyDescent="0.2">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5.75" customHeight="1" x14ac:dyDescent="0.2">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5.75" customHeight="1" x14ac:dyDescent="0.2">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5.75" customHeight="1" x14ac:dyDescent="0.2">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5.75" customHeight="1" x14ac:dyDescent="0.2">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5.75" customHeight="1" x14ac:dyDescent="0.2">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5.75" customHeight="1" x14ac:dyDescent="0.2">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5.75" customHeight="1" x14ac:dyDescent="0.2">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5.75" customHeight="1" x14ac:dyDescent="0.2">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5.75" customHeight="1" x14ac:dyDescent="0.2">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5.75" customHeight="1" x14ac:dyDescent="0.2">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5.75" customHeight="1" x14ac:dyDescent="0.2">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5.75" customHeight="1" x14ac:dyDescent="0.2">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5.75" customHeight="1" x14ac:dyDescent="0.2">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5.75" customHeight="1" x14ac:dyDescent="0.2">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5.75" customHeight="1" x14ac:dyDescent="0.2">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5.75" customHeight="1" x14ac:dyDescent="0.2">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5.75" customHeight="1" x14ac:dyDescent="0.2">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5.75" customHeight="1" x14ac:dyDescent="0.2">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5.75" customHeight="1" x14ac:dyDescent="0.2">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5.75" customHeight="1" x14ac:dyDescent="0.2">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5.75" customHeight="1" x14ac:dyDescent="0.2">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5.75" customHeight="1" x14ac:dyDescent="0.2">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5.75" customHeight="1" x14ac:dyDescent="0.2">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5.75" customHeight="1" x14ac:dyDescent="0.2">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5.75" customHeight="1" x14ac:dyDescent="0.2">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5.75" customHeight="1" x14ac:dyDescent="0.2">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5.75" customHeight="1" x14ac:dyDescent="0.2">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5.75" customHeight="1" x14ac:dyDescent="0.2">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5.75" customHeight="1" x14ac:dyDescent="0.2">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5.75" customHeight="1" x14ac:dyDescent="0.2">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5.75" customHeight="1" x14ac:dyDescent="0.2">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5.75" customHeight="1" x14ac:dyDescent="0.2">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5.75" customHeight="1" x14ac:dyDescent="0.2">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5.75" customHeight="1" x14ac:dyDescent="0.2">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5.75" customHeight="1" x14ac:dyDescent="0.2">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5.75" customHeight="1" x14ac:dyDescent="0.2">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5.75" customHeight="1" x14ac:dyDescent="0.2">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5.75" customHeight="1" x14ac:dyDescent="0.2">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5.75" customHeight="1" x14ac:dyDescent="0.2">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5.75" customHeight="1" x14ac:dyDescent="0.2">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5.75" customHeight="1" x14ac:dyDescent="0.2">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5.75" customHeight="1" x14ac:dyDescent="0.2">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5.75" customHeight="1" x14ac:dyDescent="0.2">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5.75" customHeight="1" x14ac:dyDescent="0.2">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5.75" customHeight="1" x14ac:dyDescent="0.2">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5.75" customHeight="1" x14ac:dyDescent="0.2">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5.75" customHeight="1" x14ac:dyDescent="0.2">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5.75" customHeight="1" x14ac:dyDescent="0.2">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5.75" customHeight="1" x14ac:dyDescent="0.2">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5.75" customHeight="1" x14ac:dyDescent="0.2">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5.75" customHeight="1" x14ac:dyDescent="0.2">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5.75" customHeight="1" x14ac:dyDescent="0.2">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5.75" customHeight="1" x14ac:dyDescent="0.2">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5.75" customHeight="1" x14ac:dyDescent="0.2">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5.75" customHeight="1" x14ac:dyDescent="0.2">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5.75" customHeight="1" x14ac:dyDescent="0.2">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5.75" customHeight="1" x14ac:dyDescent="0.2">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5.75" customHeight="1" x14ac:dyDescent="0.2">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5.75" customHeight="1" x14ac:dyDescent="0.2">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5.75" customHeight="1" x14ac:dyDescent="0.2">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5.75" customHeight="1" x14ac:dyDescent="0.2">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5.75" customHeight="1" x14ac:dyDescent="0.2">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5.75" customHeight="1" x14ac:dyDescent="0.2">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5.75" customHeight="1" x14ac:dyDescent="0.2">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5.75" customHeight="1" x14ac:dyDescent="0.2">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5.75" customHeight="1" x14ac:dyDescent="0.2">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5.75" customHeight="1" x14ac:dyDescent="0.2">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5.75" customHeight="1" x14ac:dyDescent="0.2">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5.75" customHeight="1" x14ac:dyDescent="0.2">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5.75" customHeight="1" x14ac:dyDescent="0.2">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5.75" customHeight="1" x14ac:dyDescent="0.2">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5.75" customHeight="1" x14ac:dyDescent="0.2">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5.75" customHeight="1" x14ac:dyDescent="0.2">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5.75" customHeight="1" x14ac:dyDescent="0.2">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5.75" customHeight="1" x14ac:dyDescent="0.2">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5.75" customHeight="1" x14ac:dyDescent="0.2">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5.75" customHeight="1" x14ac:dyDescent="0.2">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5.75" customHeight="1" x14ac:dyDescent="0.2">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5.75" customHeight="1" x14ac:dyDescent="0.2">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5.75" customHeight="1" x14ac:dyDescent="0.2">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5.75" customHeight="1" x14ac:dyDescent="0.2">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5.75" customHeight="1" x14ac:dyDescent="0.2">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5.75" customHeight="1" x14ac:dyDescent="0.2">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5.75" customHeight="1" x14ac:dyDescent="0.2">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5.75" customHeight="1" x14ac:dyDescent="0.2">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5.75" customHeight="1" x14ac:dyDescent="0.2">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5.75" customHeight="1" x14ac:dyDescent="0.2">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5.75" customHeight="1" x14ac:dyDescent="0.2">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5.75" customHeight="1" x14ac:dyDescent="0.2">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5.75" customHeight="1" x14ac:dyDescent="0.2">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5.75" customHeight="1" x14ac:dyDescent="0.2">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5.75" customHeight="1" x14ac:dyDescent="0.2">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5.75" customHeight="1" x14ac:dyDescent="0.2">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5.75" customHeight="1" x14ac:dyDescent="0.2">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5.75" customHeight="1" x14ac:dyDescent="0.2">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5.75" customHeight="1" x14ac:dyDescent="0.2">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5.75" customHeight="1" x14ac:dyDescent="0.2">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5.75" customHeight="1" x14ac:dyDescent="0.2">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5.75" customHeight="1" x14ac:dyDescent="0.2">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5.75" customHeight="1" x14ac:dyDescent="0.2">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5.75" customHeight="1" x14ac:dyDescent="0.2">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5.75" customHeight="1" x14ac:dyDescent="0.2">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5.75" customHeight="1" x14ac:dyDescent="0.2">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5.75" customHeight="1" x14ac:dyDescent="0.2">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5.75" customHeight="1" x14ac:dyDescent="0.2">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5.75" customHeight="1" x14ac:dyDescent="0.2">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5.75" customHeight="1" x14ac:dyDescent="0.2">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5.75" customHeight="1" x14ac:dyDescent="0.2">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5.75" customHeight="1" x14ac:dyDescent="0.2">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5.75" customHeight="1" x14ac:dyDescent="0.2">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5.75" customHeight="1" x14ac:dyDescent="0.2">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5.75" customHeight="1" x14ac:dyDescent="0.2">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5.75" customHeight="1" x14ac:dyDescent="0.2">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5.75" customHeight="1" x14ac:dyDescent="0.2">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5.75" customHeight="1" x14ac:dyDescent="0.2">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5.75" customHeight="1" x14ac:dyDescent="0.2">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5.75" customHeight="1" x14ac:dyDescent="0.2">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5.75" customHeight="1" x14ac:dyDescent="0.2">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5.75" customHeight="1" x14ac:dyDescent="0.2">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5.75" customHeight="1" x14ac:dyDescent="0.2">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5.75" customHeight="1" x14ac:dyDescent="0.2">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5.75" customHeight="1" x14ac:dyDescent="0.2">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5.75" customHeight="1" x14ac:dyDescent="0.2">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5.75" customHeight="1" x14ac:dyDescent="0.2">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5.75" customHeight="1" x14ac:dyDescent="0.2">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5.75" customHeight="1" x14ac:dyDescent="0.2">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5.75" customHeight="1" x14ac:dyDescent="0.2">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5.75" customHeight="1" x14ac:dyDescent="0.2">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5.75" customHeight="1" x14ac:dyDescent="0.2">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5.75" customHeight="1" x14ac:dyDescent="0.2">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5.75" customHeight="1" x14ac:dyDescent="0.2">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5.75" customHeight="1" x14ac:dyDescent="0.2">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5.75" customHeight="1" x14ac:dyDescent="0.2">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5.75" customHeight="1" x14ac:dyDescent="0.2">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5.75" customHeight="1" x14ac:dyDescent="0.2">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5.75" customHeight="1" x14ac:dyDescent="0.2">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5.75" customHeight="1" x14ac:dyDescent="0.2">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5.75" customHeight="1" x14ac:dyDescent="0.2">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5.75" customHeight="1" x14ac:dyDescent="0.2">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5.75" customHeight="1" x14ac:dyDescent="0.2">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5.75" customHeight="1" x14ac:dyDescent="0.2">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5.75" customHeight="1" x14ac:dyDescent="0.2">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5.75" customHeight="1" x14ac:dyDescent="0.2">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5.75" customHeight="1" x14ac:dyDescent="0.2">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5.75" customHeight="1" x14ac:dyDescent="0.2">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5.75" customHeight="1" x14ac:dyDescent="0.2">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5.75" customHeight="1" x14ac:dyDescent="0.2">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5.75" customHeight="1" x14ac:dyDescent="0.2">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5.75" customHeight="1" x14ac:dyDescent="0.2">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5.75" customHeight="1" x14ac:dyDescent="0.2">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5.75" customHeight="1" x14ac:dyDescent="0.2">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5.75" customHeight="1" x14ac:dyDescent="0.2">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5.75" customHeight="1" x14ac:dyDescent="0.2">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5.75" customHeight="1" x14ac:dyDescent="0.2">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5.75" customHeight="1" x14ac:dyDescent="0.2">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5.75" customHeight="1" x14ac:dyDescent="0.2">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5.75" customHeight="1" x14ac:dyDescent="0.2">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5.75" customHeight="1" x14ac:dyDescent="0.2">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5.75" customHeight="1" x14ac:dyDescent="0.2">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5.75" customHeight="1" x14ac:dyDescent="0.2">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5.75" customHeight="1" x14ac:dyDescent="0.2">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5.75" customHeight="1" x14ac:dyDescent="0.2">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5.75" customHeight="1" x14ac:dyDescent="0.2">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5.75" customHeight="1" x14ac:dyDescent="0.2">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5.75" customHeight="1" x14ac:dyDescent="0.2">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5.75" customHeight="1" x14ac:dyDescent="0.2">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5.75" customHeight="1" x14ac:dyDescent="0.2">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5.75" customHeight="1" x14ac:dyDescent="0.2">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5.75" customHeight="1" x14ac:dyDescent="0.2">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5.75" customHeight="1" x14ac:dyDescent="0.2">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5.75" customHeight="1" x14ac:dyDescent="0.2">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5.75" customHeight="1" x14ac:dyDescent="0.2">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5.75" customHeight="1" x14ac:dyDescent="0.2">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5.75" customHeight="1" x14ac:dyDescent="0.2">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5.75" customHeight="1" x14ac:dyDescent="0.2">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5.75" customHeight="1" x14ac:dyDescent="0.2">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5.75" customHeight="1" x14ac:dyDescent="0.2">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5.75" customHeight="1" x14ac:dyDescent="0.2">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5.75" customHeight="1" x14ac:dyDescent="0.2">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5.75" customHeight="1" x14ac:dyDescent="0.2">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5.75" customHeight="1" x14ac:dyDescent="0.2">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5.75" customHeight="1" x14ac:dyDescent="0.2">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5.75" customHeight="1" x14ac:dyDescent="0.2">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5.75" customHeight="1" x14ac:dyDescent="0.2">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5.75" customHeight="1" x14ac:dyDescent="0.2">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5.75" customHeight="1" x14ac:dyDescent="0.2">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5.75" customHeight="1" x14ac:dyDescent="0.2">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5.75" customHeight="1" x14ac:dyDescent="0.2">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5.75" customHeight="1" x14ac:dyDescent="0.2">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5.75" customHeight="1" x14ac:dyDescent="0.2">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5.75" customHeight="1" x14ac:dyDescent="0.2">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5.75" customHeight="1" x14ac:dyDescent="0.2">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5.75" customHeight="1" x14ac:dyDescent="0.2">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5.75" customHeight="1" x14ac:dyDescent="0.2">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5.75" customHeight="1" x14ac:dyDescent="0.2">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5.75" customHeight="1" x14ac:dyDescent="0.2">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5.75" customHeight="1" x14ac:dyDescent="0.2">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5.75" customHeight="1" x14ac:dyDescent="0.2">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5.75" customHeight="1" x14ac:dyDescent="0.2">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5.75" customHeight="1" x14ac:dyDescent="0.2">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5.75" customHeight="1" x14ac:dyDescent="0.2">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5.75" customHeight="1" x14ac:dyDescent="0.2">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5.75" customHeight="1" x14ac:dyDescent="0.2">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5.75" customHeight="1" x14ac:dyDescent="0.2">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5.75" customHeight="1" x14ac:dyDescent="0.2">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5.75" customHeight="1" x14ac:dyDescent="0.2">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5.75" customHeight="1" x14ac:dyDescent="0.2">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5.75" customHeight="1" x14ac:dyDescent="0.2">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5.75" customHeight="1" x14ac:dyDescent="0.2">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5.75" customHeight="1" x14ac:dyDescent="0.2">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5.75" customHeight="1" x14ac:dyDescent="0.2">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5.75" customHeight="1" x14ac:dyDescent="0.2">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5.75" customHeight="1" x14ac:dyDescent="0.2">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5.75" customHeight="1" x14ac:dyDescent="0.2">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5.75" customHeight="1" x14ac:dyDescent="0.2">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5.75" customHeight="1" x14ac:dyDescent="0.2">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5.75" customHeight="1" x14ac:dyDescent="0.2">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5.75" customHeight="1" x14ac:dyDescent="0.2">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5.75" customHeight="1" x14ac:dyDescent="0.2">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5.75" customHeight="1" x14ac:dyDescent="0.2">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5.75" customHeight="1" x14ac:dyDescent="0.2">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5.75" customHeight="1" x14ac:dyDescent="0.2">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5.75" customHeight="1" x14ac:dyDescent="0.2">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5.75" customHeight="1" x14ac:dyDescent="0.2">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5.75" customHeight="1" x14ac:dyDescent="0.2">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5.75" customHeight="1" x14ac:dyDescent="0.2">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5.75" customHeight="1" x14ac:dyDescent="0.2">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5.75" customHeight="1" x14ac:dyDescent="0.2">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5.75" customHeight="1" x14ac:dyDescent="0.2">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5.75" customHeight="1" x14ac:dyDescent="0.2">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5.75" customHeight="1" x14ac:dyDescent="0.2">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5.75" customHeight="1" x14ac:dyDescent="0.2">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5.75" customHeight="1" x14ac:dyDescent="0.2">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5.75" customHeight="1" x14ac:dyDescent="0.2">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5.75" customHeight="1" x14ac:dyDescent="0.2">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5.75" customHeight="1" x14ac:dyDescent="0.2">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5.75" customHeight="1" x14ac:dyDescent="0.2">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5.75" customHeight="1" x14ac:dyDescent="0.2">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5.75" customHeight="1" x14ac:dyDescent="0.2">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5.75" customHeight="1" x14ac:dyDescent="0.2">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5.75" customHeight="1" x14ac:dyDescent="0.2">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5.75" customHeight="1" x14ac:dyDescent="0.2">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5.75" customHeight="1" x14ac:dyDescent="0.2">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5.75" customHeight="1" x14ac:dyDescent="0.2">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5.75" customHeight="1" x14ac:dyDescent="0.2">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5.75" customHeight="1" x14ac:dyDescent="0.2">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5.75" customHeight="1" x14ac:dyDescent="0.2">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5.75" customHeight="1" x14ac:dyDescent="0.2">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5.75" customHeight="1" x14ac:dyDescent="0.2">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5.75" customHeight="1" x14ac:dyDescent="0.2">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5.75" customHeight="1" x14ac:dyDescent="0.2">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5.75" customHeight="1" x14ac:dyDescent="0.2">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5.75" customHeight="1" x14ac:dyDescent="0.2">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5.75" customHeight="1" x14ac:dyDescent="0.2">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5.75" customHeight="1" x14ac:dyDescent="0.2">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5.75" customHeight="1" x14ac:dyDescent="0.2">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5.75" customHeight="1" x14ac:dyDescent="0.2">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5.75" customHeight="1" x14ac:dyDescent="0.2">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5.75" customHeight="1" x14ac:dyDescent="0.2">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5.75" customHeight="1" x14ac:dyDescent="0.2">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5.75" customHeight="1" x14ac:dyDescent="0.2">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5.75" customHeight="1" x14ac:dyDescent="0.2">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5.75" customHeight="1" x14ac:dyDescent="0.2">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5.75" customHeight="1" x14ac:dyDescent="0.2">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5.75" customHeight="1" x14ac:dyDescent="0.2">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5.75" customHeight="1" x14ac:dyDescent="0.2">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5.75" customHeight="1" x14ac:dyDescent="0.2">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5.75" customHeight="1" x14ac:dyDescent="0.2">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5.75" customHeight="1" x14ac:dyDescent="0.2">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5.75" customHeight="1" x14ac:dyDescent="0.2">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5.75" customHeight="1" x14ac:dyDescent="0.2">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5.75" customHeight="1" x14ac:dyDescent="0.2">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5.75" customHeight="1" x14ac:dyDescent="0.2">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5.75" customHeight="1" x14ac:dyDescent="0.2">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5.75" customHeight="1" x14ac:dyDescent="0.2">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5.75" customHeight="1" x14ac:dyDescent="0.2">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5.75" customHeight="1" x14ac:dyDescent="0.2">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5.75" customHeight="1" x14ac:dyDescent="0.2">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5.75" customHeight="1" x14ac:dyDescent="0.2">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5.75" customHeight="1" x14ac:dyDescent="0.2">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5.75" customHeight="1" x14ac:dyDescent="0.2">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5.75" customHeight="1" x14ac:dyDescent="0.2">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5.75" customHeight="1" x14ac:dyDescent="0.2">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5.75" customHeight="1" x14ac:dyDescent="0.2">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5.75" customHeight="1" x14ac:dyDescent="0.2">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5.75" customHeight="1" x14ac:dyDescent="0.2">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5.75" customHeight="1" x14ac:dyDescent="0.2">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5.75" customHeight="1" x14ac:dyDescent="0.2">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5.75" customHeight="1" x14ac:dyDescent="0.2">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5.75" customHeight="1" x14ac:dyDescent="0.2">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5.75" customHeight="1" x14ac:dyDescent="0.2">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5.75" customHeight="1" x14ac:dyDescent="0.2">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5.75" customHeight="1" x14ac:dyDescent="0.2">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5.75" customHeight="1" x14ac:dyDescent="0.2">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5.75" customHeight="1" x14ac:dyDescent="0.2">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5.75" customHeight="1" x14ac:dyDescent="0.2">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5.75" customHeight="1" x14ac:dyDescent="0.2">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5.75" customHeight="1" x14ac:dyDescent="0.2">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5.75" customHeight="1" x14ac:dyDescent="0.2">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5.75" customHeight="1" x14ac:dyDescent="0.2">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5.75" customHeight="1" x14ac:dyDescent="0.2">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5.75" customHeight="1" x14ac:dyDescent="0.2">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5.75" customHeight="1" x14ac:dyDescent="0.2">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5.75" customHeight="1" x14ac:dyDescent="0.2">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5.75" customHeight="1" x14ac:dyDescent="0.2">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5.75" customHeight="1" x14ac:dyDescent="0.2">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5.75" customHeight="1" x14ac:dyDescent="0.2">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5.75" customHeight="1" x14ac:dyDescent="0.2">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5.75" customHeight="1" x14ac:dyDescent="0.2">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5.75" customHeight="1" x14ac:dyDescent="0.2">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5.75" customHeight="1" x14ac:dyDescent="0.2">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5.75" customHeight="1" x14ac:dyDescent="0.2">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5.75" customHeight="1" x14ac:dyDescent="0.2">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5.75" customHeight="1" x14ac:dyDescent="0.2">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5.75" customHeight="1" x14ac:dyDescent="0.2">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5.75" customHeight="1" x14ac:dyDescent="0.2">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5.75" customHeight="1" x14ac:dyDescent="0.2">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5.75" customHeight="1" x14ac:dyDescent="0.2">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5.75" customHeight="1" x14ac:dyDescent="0.2">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5.75" customHeight="1" x14ac:dyDescent="0.2">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5.75" customHeight="1" x14ac:dyDescent="0.2">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5.75" customHeight="1" x14ac:dyDescent="0.2">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5.75" customHeight="1" x14ac:dyDescent="0.2">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5.75" customHeight="1" x14ac:dyDescent="0.2">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5.75" customHeight="1" x14ac:dyDescent="0.2">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5.75" customHeight="1" x14ac:dyDescent="0.2">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5.75" customHeight="1" x14ac:dyDescent="0.2">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5.75" customHeight="1" x14ac:dyDescent="0.2">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5.75" customHeight="1" x14ac:dyDescent="0.2">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5.75" customHeight="1" x14ac:dyDescent="0.2">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5.75" customHeight="1" x14ac:dyDescent="0.2">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5.75" customHeight="1" x14ac:dyDescent="0.2">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5.75" customHeight="1" x14ac:dyDescent="0.2">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5.75" customHeight="1" x14ac:dyDescent="0.2">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5.75" customHeight="1" x14ac:dyDescent="0.2">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5.75" customHeight="1" x14ac:dyDescent="0.2">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5.75" customHeight="1" x14ac:dyDescent="0.2">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5.75" customHeight="1" x14ac:dyDescent="0.2">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5.75" customHeight="1" x14ac:dyDescent="0.2">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5.75" customHeight="1" x14ac:dyDescent="0.2">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5.75" customHeight="1" x14ac:dyDescent="0.2">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5.75" customHeight="1" x14ac:dyDescent="0.2">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5.75" customHeight="1" x14ac:dyDescent="0.2">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5.75" customHeight="1" x14ac:dyDescent="0.2">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5.75" customHeight="1" x14ac:dyDescent="0.2">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5.75" customHeight="1" x14ac:dyDescent="0.2">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5.75" customHeight="1" x14ac:dyDescent="0.2">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5.75" customHeight="1" x14ac:dyDescent="0.2">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5.75" customHeight="1" x14ac:dyDescent="0.2">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5.75" customHeight="1" x14ac:dyDescent="0.2">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5.75" customHeight="1" x14ac:dyDescent="0.2">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5.75" customHeight="1" x14ac:dyDescent="0.2">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5.75" customHeight="1" x14ac:dyDescent="0.2">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5.75" customHeight="1" x14ac:dyDescent="0.2">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5.75" customHeight="1" x14ac:dyDescent="0.2">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5.75" customHeight="1" x14ac:dyDescent="0.2">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5.75" customHeight="1" x14ac:dyDescent="0.2">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5.75" customHeight="1" x14ac:dyDescent="0.2">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5.75" customHeight="1" x14ac:dyDescent="0.2">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5.75" customHeight="1" x14ac:dyDescent="0.2">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5.75" customHeight="1" x14ac:dyDescent="0.2">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5.75" customHeight="1" x14ac:dyDescent="0.2">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5.75" customHeight="1" x14ac:dyDescent="0.2">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5.75" customHeight="1" x14ac:dyDescent="0.2">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5.75" customHeight="1" x14ac:dyDescent="0.2">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5.75" customHeight="1" x14ac:dyDescent="0.2">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5.75" customHeight="1" x14ac:dyDescent="0.2">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5.75" customHeight="1" x14ac:dyDescent="0.2">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5.75" customHeight="1" x14ac:dyDescent="0.2">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5.75" customHeight="1" x14ac:dyDescent="0.2">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5.75" customHeight="1" x14ac:dyDescent="0.2">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5.75" customHeight="1" x14ac:dyDescent="0.2">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5.75" customHeight="1" x14ac:dyDescent="0.2">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5.75" customHeight="1" x14ac:dyDescent="0.2">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5.75" customHeight="1" x14ac:dyDescent="0.2">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5.75" customHeight="1" x14ac:dyDescent="0.2">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5.75" customHeight="1" x14ac:dyDescent="0.2">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5.75" customHeight="1" x14ac:dyDescent="0.2">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5.75" customHeight="1" x14ac:dyDescent="0.2">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5.75" customHeight="1" x14ac:dyDescent="0.2">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5.75" customHeight="1" x14ac:dyDescent="0.2">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5.75" customHeight="1" x14ac:dyDescent="0.2">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5.75" customHeight="1" x14ac:dyDescent="0.2">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5.75" customHeight="1" x14ac:dyDescent="0.2">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5.75" customHeight="1" x14ac:dyDescent="0.2">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5.75" customHeight="1" x14ac:dyDescent="0.2">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5.75" customHeight="1" x14ac:dyDescent="0.2">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5.75" customHeight="1" x14ac:dyDescent="0.2">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5.75" customHeight="1" x14ac:dyDescent="0.2">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5.75" customHeight="1" x14ac:dyDescent="0.2">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5.75" customHeight="1" x14ac:dyDescent="0.2">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5.75" customHeight="1" x14ac:dyDescent="0.2">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5.75" customHeight="1" x14ac:dyDescent="0.2">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5.75" customHeight="1" x14ac:dyDescent="0.2">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5.75" customHeight="1" x14ac:dyDescent="0.2">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5.75" customHeight="1" x14ac:dyDescent="0.2">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5.75" customHeight="1" x14ac:dyDescent="0.2">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5.75" customHeight="1" x14ac:dyDescent="0.2">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5.75" customHeight="1" x14ac:dyDescent="0.2">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5.75" customHeight="1" x14ac:dyDescent="0.2">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5.75" customHeight="1" x14ac:dyDescent="0.2">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5.75" customHeight="1" x14ac:dyDescent="0.2">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5.75" customHeight="1" x14ac:dyDescent="0.2">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5.75" customHeight="1" x14ac:dyDescent="0.2">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5.75" customHeight="1" x14ac:dyDescent="0.2">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5.75" customHeight="1" x14ac:dyDescent="0.2">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5.75" customHeight="1" x14ac:dyDescent="0.2">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5.75" customHeight="1" x14ac:dyDescent="0.2">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5.75" customHeight="1" x14ac:dyDescent="0.2">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5.75" customHeight="1" x14ac:dyDescent="0.2">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5.75" customHeight="1" x14ac:dyDescent="0.2">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5.75" customHeight="1" x14ac:dyDescent="0.2">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5.75" customHeight="1" x14ac:dyDescent="0.2">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5.75" customHeight="1" x14ac:dyDescent="0.2">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5.75" customHeight="1" x14ac:dyDescent="0.2">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5.75" customHeight="1" x14ac:dyDescent="0.2">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5.75" customHeight="1" x14ac:dyDescent="0.2">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5.75" customHeight="1" x14ac:dyDescent="0.2">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5.75" customHeight="1" x14ac:dyDescent="0.2">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5.75" customHeight="1" x14ac:dyDescent="0.2">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5.75" customHeight="1" x14ac:dyDescent="0.2">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5.75" customHeight="1" x14ac:dyDescent="0.2">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5.75" customHeight="1" x14ac:dyDescent="0.2">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5.75" customHeight="1" x14ac:dyDescent="0.2">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5.75" customHeight="1" x14ac:dyDescent="0.2">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5.75" customHeight="1" x14ac:dyDescent="0.2">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5.75" customHeight="1" x14ac:dyDescent="0.2">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5.75" customHeight="1" x14ac:dyDescent="0.2">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5.75" customHeight="1" x14ac:dyDescent="0.2">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5.75" customHeight="1" x14ac:dyDescent="0.2">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5.75" customHeight="1" x14ac:dyDescent="0.2">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5.75" customHeight="1" x14ac:dyDescent="0.2">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5.75" customHeight="1" x14ac:dyDescent="0.2">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5.75" customHeight="1" x14ac:dyDescent="0.2">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5.75" customHeight="1" x14ac:dyDescent="0.2">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5.75" customHeight="1" x14ac:dyDescent="0.2">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5.75" customHeight="1" x14ac:dyDescent="0.2">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5.75" customHeight="1" x14ac:dyDescent="0.2">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5.75" customHeight="1" x14ac:dyDescent="0.2">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5.75" customHeight="1" x14ac:dyDescent="0.2">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5.75" customHeight="1" x14ac:dyDescent="0.2">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5.75" customHeight="1" x14ac:dyDescent="0.2">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5.75" customHeight="1" x14ac:dyDescent="0.2">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5.75" customHeight="1" x14ac:dyDescent="0.2">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5.75" customHeight="1" x14ac:dyDescent="0.2">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5.75" customHeight="1" x14ac:dyDescent="0.2">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5.75" customHeight="1" x14ac:dyDescent="0.2">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5.75" customHeight="1" x14ac:dyDescent="0.2">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5.75" customHeight="1" x14ac:dyDescent="0.2">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5.75" customHeight="1" x14ac:dyDescent="0.2">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5.75" customHeight="1" x14ac:dyDescent="0.2">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5.75" customHeight="1" x14ac:dyDescent="0.2">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5.75" customHeight="1" x14ac:dyDescent="0.2">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5.75" customHeight="1" x14ac:dyDescent="0.2">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5.75" customHeight="1" x14ac:dyDescent="0.2">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5.75" customHeight="1" x14ac:dyDescent="0.2">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5.75" customHeight="1" x14ac:dyDescent="0.2">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5.75" customHeight="1" x14ac:dyDescent="0.2">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5.75" customHeight="1" x14ac:dyDescent="0.2">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5.75" customHeight="1" x14ac:dyDescent="0.2">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5.75" customHeight="1" x14ac:dyDescent="0.2">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5.75" customHeight="1" x14ac:dyDescent="0.2">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5.75" customHeight="1" x14ac:dyDescent="0.2">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5.75" customHeight="1" x14ac:dyDescent="0.2">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5.75" customHeight="1" x14ac:dyDescent="0.2">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5.75" customHeight="1" x14ac:dyDescent="0.2">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5.75" customHeight="1" x14ac:dyDescent="0.2">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5.75" customHeight="1" x14ac:dyDescent="0.2">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5.75" customHeight="1" x14ac:dyDescent="0.2">
      <c r="A1001" s="18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5.75" customHeight="1" x14ac:dyDescent="0.2">
      <c r="A1002" s="18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5.75" customHeight="1" x14ac:dyDescent="0.2">
      <c r="A1003" s="18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row r="1004" spans="1:26" ht="15.75" customHeight="1" x14ac:dyDescent="0.2">
      <c r="A1004" s="181"/>
      <c r="B1004" s="181"/>
      <c r="C1004" s="181"/>
      <c r="D1004" s="181"/>
      <c r="E1004" s="181"/>
      <c r="F1004" s="181"/>
      <c r="G1004" s="181"/>
      <c r="H1004" s="181"/>
      <c r="I1004" s="181"/>
      <c r="J1004" s="181"/>
      <c r="K1004" s="181"/>
      <c r="L1004" s="181"/>
      <c r="M1004" s="181"/>
      <c r="N1004" s="181"/>
      <c r="O1004" s="181"/>
      <c r="P1004" s="181"/>
      <c r="Q1004" s="181"/>
      <c r="R1004" s="181"/>
      <c r="S1004" s="181"/>
      <c r="T1004" s="181"/>
      <c r="U1004" s="181"/>
      <c r="V1004" s="181"/>
      <c r="W1004" s="181"/>
      <c r="X1004" s="181"/>
      <c r="Y1004" s="181"/>
      <c r="Z1004" s="181"/>
    </row>
    <row r="1005" spans="1:26" ht="15" customHeight="1" x14ac:dyDescent="0.2">
      <c r="A1005" s="181"/>
      <c r="B1005" s="181"/>
      <c r="C1005" s="181"/>
      <c r="D1005" s="181"/>
      <c r="E1005" s="181"/>
      <c r="F1005" s="181"/>
    </row>
  </sheetData>
  <autoFilter ref="A7:F223" xr:uid="{00000000-0009-0000-0000-00000C000000}">
    <sortState xmlns:xlrd2="http://schemas.microsoft.com/office/spreadsheetml/2017/richdata2" ref="A8:F223">
      <sortCondition ref="C7:C223"/>
    </sortState>
  </autoFilter>
  <mergeCells count="3">
    <mergeCell ref="A1:A4"/>
    <mergeCell ref="B1:E4"/>
    <mergeCell ref="A5:F6"/>
  </mergeCells>
  <hyperlinks>
    <hyperlink ref="E55" r:id="rId1" xr:uid="{00000000-0004-0000-0C00-000000000000}"/>
    <hyperlink ref="E178" r:id="rId2" xr:uid="{00000000-0004-0000-0C00-000001000000}"/>
    <hyperlink ref="E116" r:id="rId3" xr:uid="{00000000-0004-0000-0C00-000002000000}"/>
    <hyperlink ref="E125" r:id="rId4" xr:uid="{00000000-0004-0000-0C00-000003000000}"/>
    <hyperlink ref="E130" r:id="rId5" xr:uid="{00000000-0004-0000-0C00-000004000000}"/>
    <hyperlink ref="E51" r:id="rId6" xr:uid="{00000000-0004-0000-0C00-000005000000}"/>
    <hyperlink ref="E52" r:id="rId7" xr:uid="{00000000-0004-0000-0C00-000006000000}"/>
    <hyperlink ref="E53" r:id="rId8" xr:uid="{00000000-0004-0000-0C00-000007000000}"/>
    <hyperlink ref="E54" r:id="rId9" xr:uid="{00000000-0004-0000-0C00-000008000000}"/>
    <hyperlink ref="E50" r:id="rId10" display="http://sisjur.bogotajuridica.gov.co/sisjur/normas/Norma1.jsp?i=90900" xr:uid="{00000000-0004-0000-0C00-000009000000}"/>
    <hyperlink ref="E49" r:id="rId11" xr:uid="{00000000-0004-0000-0C00-00000A000000}"/>
    <hyperlink ref="E48" r:id="rId12" xr:uid="{00000000-0004-0000-0C00-00000B000000}"/>
    <hyperlink ref="E45" r:id="rId13" xr:uid="{00000000-0004-0000-0C00-00000C000000}"/>
    <hyperlink ref="E46" r:id="rId14" xr:uid="{00000000-0004-0000-0C00-00000D000000}"/>
    <hyperlink ref="E44" r:id="rId15" xr:uid="{00000000-0004-0000-0C00-00000E000000}"/>
    <hyperlink ref="E43" r:id="rId16" xr:uid="{00000000-0004-0000-0C00-00000F000000}"/>
    <hyperlink ref="E42" r:id="rId17" xr:uid="{00000000-0004-0000-0C00-000010000000}"/>
    <hyperlink ref="E39" r:id="rId18" xr:uid="{00000000-0004-0000-0C00-000011000000}"/>
    <hyperlink ref="E40" r:id="rId19" display="http://www.secretariasenado.gov.co/senado/basedoc/ley_1527_2012.html" xr:uid="{00000000-0004-0000-0C00-000012000000}"/>
    <hyperlink ref="E41" r:id="rId20" xr:uid="{00000000-0004-0000-0C00-000013000000}"/>
    <hyperlink ref="D38" r:id="rId21" xr:uid="{00000000-0004-0000-0C00-000014000000}"/>
    <hyperlink ref="E38" r:id="rId22" xr:uid="{00000000-0004-0000-0C00-000015000000}"/>
    <hyperlink ref="E37" r:id="rId23" xr:uid="{00000000-0004-0000-0C00-000016000000}"/>
    <hyperlink ref="E36" r:id="rId24" xr:uid="{00000000-0004-0000-0C00-000017000000}"/>
    <hyperlink ref="E35" r:id="rId25" xr:uid="{00000000-0004-0000-0C00-000018000000}"/>
    <hyperlink ref="E34" r:id="rId26" xr:uid="{00000000-0004-0000-0C00-000019000000}"/>
    <hyperlink ref="E31" r:id="rId27" xr:uid="{00000000-0004-0000-0C00-00001A000000}"/>
    <hyperlink ref="E32" r:id="rId28" xr:uid="{00000000-0004-0000-0C00-00001B000000}"/>
    <hyperlink ref="E33" r:id="rId29" xr:uid="{00000000-0004-0000-0C00-00001C000000}"/>
    <hyperlink ref="E30" r:id="rId30" location="5" xr:uid="{00000000-0004-0000-0C00-00001D000000}"/>
    <hyperlink ref="E29" r:id="rId31" xr:uid="{00000000-0004-0000-0C00-00001E000000}"/>
    <hyperlink ref="E27" r:id="rId32" xr:uid="{00000000-0004-0000-0C00-00001F000000}"/>
    <hyperlink ref="D25" r:id="rId33" xr:uid="{00000000-0004-0000-0C00-000020000000}"/>
    <hyperlink ref="E25" r:id="rId34" xr:uid="{00000000-0004-0000-0C00-000021000000}"/>
    <hyperlink ref="D24" r:id="rId35" xr:uid="{00000000-0004-0000-0C00-000022000000}"/>
    <hyperlink ref="E24" r:id="rId36" xr:uid="{00000000-0004-0000-0C00-000023000000}"/>
    <hyperlink ref="E23" r:id="rId37" xr:uid="{00000000-0004-0000-0C00-000024000000}"/>
    <hyperlink ref="E20" r:id="rId38" xr:uid="{00000000-0004-0000-0C00-000025000000}"/>
    <hyperlink ref="E19" r:id="rId39" xr:uid="{00000000-0004-0000-0C00-000026000000}"/>
    <hyperlink ref="E17" r:id="rId40" xr:uid="{00000000-0004-0000-0C00-000027000000}"/>
    <hyperlink ref="E18" r:id="rId41" xr:uid="{00000000-0004-0000-0C00-000028000000}"/>
    <hyperlink ref="E87" r:id="rId42" xr:uid="{00000000-0004-0000-0C00-000029000000}"/>
    <hyperlink ref="E72" r:id="rId43" xr:uid="{00000000-0004-0000-0C00-00002A000000}"/>
    <hyperlink ref="E120" r:id="rId44" xr:uid="{00000000-0004-0000-0C00-00002B000000}"/>
    <hyperlink ref="E122" r:id="rId45" location="11" xr:uid="{00000000-0004-0000-0C00-00002C000000}"/>
    <hyperlink ref="E123" r:id="rId46" location="10" xr:uid="{00000000-0004-0000-0C00-00002D000000}"/>
    <hyperlink ref="E118" r:id="rId47" xr:uid="{00000000-0004-0000-0C00-00002E000000}"/>
    <hyperlink ref="E119" r:id="rId48" display="http://sisjur.bogotajuridica.gov.co/sisjur/normas/Norma1.jsp?i=108925" xr:uid="{00000000-0004-0000-0C00-00002F000000}"/>
    <hyperlink ref="E117" r:id="rId49" xr:uid="{00000000-0004-0000-0C00-000030000000}"/>
    <hyperlink ref="E112" r:id="rId50" display="http://sisjur.bogotajuridica.gov.co/sisjur/normas/Norma1.jsp?i=92860" xr:uid="{00000000-0004-0000-0C00-000031000000}"/>
    <hyperlink ref="E113" r:id="rId51" xr:uid="{00000000-0004-0000-0C00-000032000000}"/>
    <hyperlink ref="E114" r:id="rId52" xr:uid="{00000000-0004-0000-0C00-000033000000}"/>
    <hyperlink ref="E115" r:id="rId53" xr:uid="{00000000-0004-0000-0C00-000034000000}"/>
    <hyperlink ref="E110" r:id="rId54" xr:uid="{00000000-0004-0000-0C00-000035000000}"/>
    <hyperlink ref="E111" r:id="rId55" xr:uid="{00000000-0004-0000-0C00-000036000000}"/>
    <hyperlink ref="E105" r:id="rId56" xr:uid="{00000000-0004-0000-0C00-000037000000}"/>
    <hyperlink ref="E106" r:id="rId57" xr:uid="{00000000-0004-0000-0C00-000038000000}"/>
    <hyperlink ref="E107" r:id="rId58" xr:uid="{00000000-0004-0000-0C00-000039000000}"/>
    <hyperlink ref="E108" r:id="rId59" xr:uid="{00000000-0004-0000-0C00-00003A000000}"/>
    <hyperlink ref="E101" r:id="rId60" location="1" xr:uid="{00000000-0004-0000-0C00-00003B000000}"/>
    <hyperlink ref="E102" r:id="rId61" location="1" xr:uid="{00000000-0004-0000-0C00-00003C000000}"/>
    <hyperlink ref="E103" r:id="rId62" xr:uid="{00000000-0004-0000-0C00-00003D000000}"/>
    <hyperlink ref="E104" r:id="rId63" xr:uid="{00000000-0004-0000-0C00-00003E000000}"/>
    <hyperlink ref="E100" r:id="rId64" xr:uid="{00000000-0004-0000-0C00-00003F000000}"/>
    <hyperlink ref="E97" r:id="rId65" xr:uid="{00000000-0004-0000-0C00-000040000000}"/>
    <hyperlink ref="E98" r:id="rId66" xr:uid="{00000000-0004-0000-0C00-000041000000}"/>
    <hyperlink ref="E99" r:id="rId67" location="0" xr:uid="{00000000-0004-0000-0C00-000048000000}"/>
    <hyperlink ref="E95" r:id="rId68" xr:uid="{00000000-0004-0000-0C00-000049000000}"/>
    <hyperlink ref="E96" r:id="rId69" xr:uid="{00000000-0004-0000-0C00-00004A000000}"/>
    <hyperlink ref="E92" r:id="rId70" xr:uid="{00000000-0004-0000-0C00-00004B000000}"/>
    <hyperlink ref="E93" r:id="rId71" location="1" xr:uid="{00000000-0004-0000-0C00-00004C000000}"/>
    <hyperlink ref="E94" r:id="rId72" xr:uid="{00000000-0004-0000-0C00-00004D000000}"/>
    <hyperlink ref="E88" r:id="rId73" xr:uid="{00000000-0004-0000-0C00-00004E000000}"/>
    <hyperlink ref="E89" r:id="rId74" xr:uid="{00000000-0004-0000-0C00-00004F000000}"/>
    <hyperlink ref="E90" r:id="rId75" xr:uid="{00000000-0004-0000-0C00-000050000000}"/>
    <hyperlink ref="E86" r:id="rId76" xr:uid="{00000000-0004-0000-0C00-000051000000}"/>
    <hyperlink ref="E84" r:id="rId77" xr:uid="{00000000-0004-0000-0C00-000052000000}"/>
    <hyperlink ref="E85" r:id="rId78" xr:uid="{00000000-0004-0000-0C00-000053000000}"/>
    <hyperlink ref="E82" r:id="rId79" xr:uid="{00000000-0004-0000-0C00-000054000000}"/>
    <hyperlink ref="E83" r:id="rId80" xr:uid="{00000000-0004-0000-0C00-000055000000}"/>
    <hyperlink ref="E81" r:id="rId81" xr:uid="{00000000-0004-0000-0C00-000056000000}"/>
    <hyperlink ref="E80" r:id="rId82" xr:uid="{00000000-0004-0000-0C00-000057000000}"/>
    <hyperlink ref="E79" r:id="rId83" xr:uid="{00000000-0004-0000-0C00-000058000000}"/>
    <hyperlink ref="E78" r:id="rId84" xr:uid="{00000000-0004-0000-0C00-000059000000}"/>
    <hyperlink ref="E73" r:id="rId85" xr:uid="{00000000-0004-0000-0C00-00005A000000}"/>
    <hyperlink ref="E74" r:id="rId86" xr:uid="{00000000-0004-0000-0C00-00005B000000}"/>
    <hyperlink ref="E75" r:id="rId87" xr:uid="{00000000-0004-0000-0C00-00005C000000}"/>
    <hyperlink ref="E76" r:id="rId88" xr:uid="{00000000-0004-0000-0C00-00005D000000}"/>
    <hyperlink ref="E77" r:id="rId89" xr:uid="{00000000-0004-0000-0C00-00005E000000}"/>
    <hyperlink ref="E15" r:id="rId90" xr:uid="{00000000-0004-0000-0C00-00005F000000}"/>
    <hyperlink ref="E16" r:id="rId91" xr:uid="{00000000-0004-0000-0C00-000060000000}"/>
    <hyperlink ref="E14" r:id="rId92" xr:uid="{00000000-0004-0000-0C00-000061000000}"/>
    <hyperlink ref="E12" r:id="rId93" xr:uid="{00000000-0004-0000-0C00-000062000000}"/>
    <hyperlink ref="E11" r:id="rId94" location="0" xr:uid="{00000000-0004-0000-0C00-000063000000}"/>
    <hyperlink ref="E10" r:id="rId95" xr:uid="{00000000-0004-0000-0C00-000064000000}"/>
    <hyperlink ref="E9" r:id="rId96" location="/" xr:uid="{00000000-0004-0000-0C00-000065000000}"/>
    <hyperlink ref="E8" r:id="rId97" xr:uid="{00000000-0004-0000-0C00-000066000000}"/>
    <hyperlink ref="E176" r:id="rId98" xr:uid="{00000000-0004-0000-0C00-000067000000}"/>
    <hyperlink ref="E177" r:id="rId99" xr:uid="{00000000-0004-0000-0C00-000069000000}"/>
    <hyperlink ref="E173" r:id="rId100" xr:uid="{00000000-0004-0000-0C00-00006B000000}"/>
    <hyperlink ref="E174" r:id="rId101" xr:uid="{00000000-0004-0000-0C00-00006C000000}"/>
    <hyperlink ref="E175" r:id="rId102" xr:uid="{00000000-0004-0000-0C00-00006D000000}"/>
    <hyperlink ref="E169" r:id="rId103" xr:uid="{00000000-0004-0000-0C00-00006E000000}"/>
    <hyperlink ref="E170" r:id="rId104" xr:uid="{00000000-0004-0000-0C00-00006F000000}"/>
    <hyperlink ref="E171" r:id="rId105" xr:uid="{00000000-0004-0000-0C00-000070000000}"/>
    <hyperlink ref="E172" r:id="rId106" xr:uid="{00000000-0004-0000-0C00-000071000000}"/>
    <hyperlink ref="E166" r:id="rId107" xr:uid="{00000000-0004-0000-0C00-000072000000}"/>
    <hyperlink ref="E167" r:id="rId108" xr:uid="{00000000-0004-0000-0C00-000073000000}"/>
    <hyperlink ref="E168" r:id="rId109" display="https://www.minsalud.gov.co/sites/rid/Lists/BibliotecaDigital/RIDE/DE/DIJ/resolucion-089-de-2019.pdf" xr:uid="{00000000-0004-0000-0C00-000074000000}"/>
    <hyperlink ref="E159" r:id="rId110" xr:uid="{00000000-0004-0000-0C00-000075000000}"/>
    <hyperlink ref="E160" r:id="rId111" xr:uid="{00000000-0004-0000-0C00-000076000000}"/>
    <hyperlink ref="E161" r:id="rId112" xr:uid="{00000000-0004-0000-0C00-000077000000}"/>
    <hyperlink ref="E162" r:id="rId113" xr:uid="{00000000-0004-0000-0C00-000078000000}"/>
    <hyperlink ref="E163" r:id="rId114" xr:uid="{00000000-0004-0000-0C00-000079000000}"/>
    <hyperlink ref="E164" r:id="rId115" xr:uid="{00000000-0004-0000-0C00-00007A000000}"/>
    <hyperlink ref="E165" r:id="rId116" xr:uid="{00000000-0004-0000-0C00-00007B000000}"/>
    <hyperlink ref="E158" r:id="rId117" location="1" xr:uid="{00000000-0004-0000-0C00-00007C000000}"/>
    <hyperlink ref="E157" r:id="rId118" location="2" xr:uid="{00000000-0004-0000-0C00-00007D000000}"/>
    <hyperlink ref="E156" r:id="rId119" location="1" xr:uid="{00000000-0004-0000-0C00-00007E000000}"/>
    <hyperlink ref="E155" r:id="rId120" xr:uid="{00000000-0004-0000-0C00-00007F000000}"/>
    <hyperlink ref="E154" r:id="rId121" xr:uid="{00000000-0004-0000-0C00-000080000000}"/>
    <hyperlink ref="E152" r:id="rId122" xr:uid="{00000000-0004-0000-0C00-000081000000}"/>
    <hyperlink ref="E153" r:id="rId123" xr:uid="{00000000-0004-0000-0C00-000082000000}"/>
    <hyperlink ref="E151" r:id="rId124" xr:uid="{00000000-0004-0000-0C00-000083000000}"/>
    <hyperlink ref="E150" r:id="rId125" xr:uid="{00000000-0004-0000-0C00-000084000000}"/>
    <hyperlink ref="E149" r:id="rId126" xr:uid="{00000000-0004-0000-0C00-000085000000}"/>
    <hyperlink ref="E147" r:id="rId127" xr:uid="{00000000-0004-0000-0C00-000086000000}"/>
    <hyperlink ref="E148" r:id="rId128" xr:uid="{00000000-0004-0000-0C00-000087000000}"/>
    <hyperlink ref="E143" r:id="rId129" xr:uid="{00000000-0004-0000-0C00-000088000000}"/>
    <hyperlink ref="E144" r:id="rId130" xr:uid="{00000000-0004-0000-0C00-000089000000}"/>
    <hyperlink ref="E145" r:id="rId131" xr:uid="{00000000-0004-0000-0C00-00008A000000}"/>
    <hyperlink ref="E146" r:id="rId132" xr:uid="{00000000-0004-0000-0C00-00008B000000}"/>
    <hyperlink ref="E141" r:id="rId133" xr:uid="{00000000-0004-0000-0C00-00008C000000}"/>
    <hyperlink ref="E142" r:id="rId134" xr:uid="{00000000-0004-0000-0C00-00008D000000}"/>
    <hyperlink ref="E140" r:id="rId135" xr:uid="{00000000-0004-0000-0C00-00008E000000}"/>
    <hyperlink ref="E139" r:id="rId136" xr:uid="{00000000-0004-0000-0C00-00008F000000}"/>
    <hyperlink ref="E138" r:id="rId137" xr:uid="{00000000-0004-0000-0C00-000090000000}"/>
    <hyperlink ref="E136" r:id="rId138" xr:uid="{00000000-0004-0000-0C00-000091000000}"/>
    <hyperlink ref="E137" r:id="rId139" xr:uid="{00000000-0004-0000-0C00-000092000000}"/>
    <hyperlink ref="E135" r:id="rId140" xr:uid="{00000000-0004-0000-0C00-000093000000}"/>
    <hyperlink ref="E134" r:id="rId141" xr:uid="{00000000-0004-0000-0C00-000094000000}"/>
    <hyperlink ref="E212" r:id="rId142" xr:uid="{00000000-0004-0000-0C00-000096000000}"/>
    <hyperlink ref="E213" r:id="rId143" xr:uid="{00000000-0004-0000-0C00-000097000000}"/>
    <hyperlink ref="E214" r:id="rId144" xr:uid="{00000000-0004-0000-0C00-000098000000}"/>
    <hyperlink ref="E215" r:id="rId145" xr:uid="{00000000-0004-0000-0C00-000099000000}"/>
    <hyperlink ref="E216" r:id="rId146" xr:uid="{00000000-0004-0000-0C00-00009A000000}"/>
    <hyperlink ref="E217" r:id="rId147" xr:uid="{00000000-0004-0000-0C00-00009B000000}"/>
    <hyperlink ref="E199" r:id="rId148" xr:uid="{00000000-0004-0000-0C00-00009C000000}"/>
    <hyperlink ref="E200" r:id="rId149" xr:uid="{00000000-0004-0000-0C00-00009D000000}"/>
    <hyperlink ref="E201" r:id="rId150" xr:uid="{00000000-0004-0000-0C00-00009E000000}"/>
    <hyperlink ref="E202" r:id="rId151" xr:uid="{00000000-0004-0000-0C00-00009F000000}"/>
    <hyperlink ref="E203" r:id="rId152" xr:uid="{00000000-0004-0000-0C00-0000A0000000}"/>
    <hyperlink ref="E204" r:id="rId153" xr:uid="{00000000-0004-0000-0C00-0000A1000000}"/>
    <hyperlink ref="E205" r:id="rId154" xr:uid="{00000000-0004-0000-0C00-0000A2000000}"/>
    <hyperlink ref="E206" r:id="rId155" location="0" xr:uid="{00000000-0004-0000-0C00-0000A3000000}"/>
    <hyperlink ref="E207" r:id="rId156" xr:uid="{00000000-0004-0000-0C00-0000A4000000}"/>
    <hyperlink ref="E208" r:id="rId157" xr:uid="{00000000-0004-0000-0C00-0000A5000000}"/>
    <hyperlink ref="E209" r:id="rId158" xr:uid="{00000000-0004-0000-0C00-0000A6000000}"/>
    <hyperlink ref="E210" r:id="rId159" xr:uid="{00000000-0004-0000-0C00-0000A7000000}"/>
    <hyperlink ref="E211" r:id="rId160" xr:uid="{00000000-0004-0000-0C00-0000A8000000}"/>
    <hyperlink ref="E194" r:id="rId161" xr:uid="{00000000-0004-0000-0C00-0000A9000000}"/>
    <hyperlink ref="E195" r:id="rId162" xr:uid="{00000000-0004-0000-0C00-0000AA000000}"/>
    <hyperlink ref="E196" r:id="rId163" xr:uid="{00000000-0004-0000-0C00-0000AB000000}"/>
    <hyperlink ref="E197" r:id="rId164" xr:uid="{00000000-0004-0000-0C00-0000AC000000}"/>
    <hyperlink ref="E198" r:id="rId165" xr:uid="{00000000-0004-0000-0C00-0000AD000000}"/>
    <hyperlink ref="E193" r:id="rId166" xr:uid="{00000000-0004-0000-0C00-0000AE000000}"/>
    <hyperlink ref="E192" r:id="rId167" xr:uid="{00000000-0004-0000-0C00-0000AF000000}"/>
    <hyperlink ref="E191" r:id="rId168" xr:uid="{00000000-0004-0000-0C00-0000B0000000}"/>
    <hyperlink ref="E189" r:id="rId169" xr:uid="{00000000-0004-0000-0C00-0000B1000000}"/>
    <hyperlink ref="E190" r:id="rId170" xr:uid="{00000000-0004-0000-0C00-0000B2000000}"/>
    <hyperlink ref="E183" r:id="rId171" xr:uid="{00000000-0004-0000-0C00-0000B3000000}"/>
    <hyperlink ref="E186" r:id="rId172" xr:uid="{00000000-0004-0000-0C00-0000B4000000}"/>
    <hyperlink ref="E184" r:id="rId173" xr:uid="{00000000-0004-0000-0C00-0000B5000000}"/>
    <hyperlink ref="E182" r:id="rId174" xr:uid="{00000000-0004-0000-0C00-0000B6000000}"/>
    <hyperlink ref="E91" r:id="rId175" display="Todos" xr:uid="{00000000-0004-0000-0C00-0000B7000000}"/>
    <hyperlink ref="E109" r:id="rId176" xr:uid="{00000000-0004-0000-0C00-0000B8000000}"/>
    <hyperlink ref="E124" r:id="rId177" xr:uid="{00000000-0004-0000-0C00-0000B9000000}"/>
    <hyperlink ref="E129" r:id="rId178" xr:uid="{00000000-0004-0000-0C00-0000BA000000}"/>
    <hyperlink ref="E13" r:id="rId179" xr:uid="{00000000-0004-0000-0C00-0000BB000000}"/>
    <hyperlink ref="E187" r:id="rId180" xr:uid="{00000000-0004-0000-0C00-0000BC000000}"/>
    <hyperlink ref="E22" r:id="rId181" display="https://www.funcionpublica.gov.co/eva/gestornormativo/norma.php?i=1166" xr:uid="{00000000-0004-0000-0C00-0000BE000000}"/>
    <hyperlink ref="E56" r:id="rId182" location=":~:text=PAR%C3%81GRAFO%203.,las%20entidades%20p%C3%BAblicas%20del%20pa%C3%ADs." xr:uid="{00000000-0004-0000-0C00-0000BF000000}"/>
    <hyperlink ref="E26" r:id="rId183" xr:uid="{00000000-0004-0000-0C00-0000C0000000}"/>
    <hyperlink ref="E28" r:id="rId184" xr:uid="{00000000-0004-0000-0C00-0000C1000000}"/>
    <hyperlink ref="E47" r:id="rId185" display="https://www.funcionpublica.gov.co/eva/gestornormativo/norma.php?i=79037" xr:uid="{00000000-0004-0000-0C00-0000C2000000}"/>
    <hyperlink ref="E126" r:id="rId186" location=":~:text=Art%C3%ADculo%207%C2%B0.&amp;text=El%20Departamento%20Administrativo%20del%20Servicio%20Civil%20%2DDASCD%2D%20crear%C3%A1%20una%20funcionalidad,la%20figura%20de%20horarios%20escalonados" display="https://sisjur.bogotajuridica.gov.co/sisjur/normas/Norma1.jsp?i=131538 - :~:text=Art%C3%ADculo%207%C2%B0.&amp;text=El%20Departamento%20Administrativo%20del%20Servicio%20Civil%20%2DDASCD%2D%20crear%C3%A1%20una%20funcionalidad,la%20figura%20de%20horarios%20escalonados" xr:uid="{00000000-0004-0000-0C00-0000C3000000}"/>
    <hyperlink ref="E127" r:id="rId187" xr:uid="{00000000-0004-0000-0C00-0000C4000000}"/>
    <hyperlink ref="E128" r:id="rId188" display="https://www.funcionpublica.gov.co/eva/gestornormativo/norma.php?i=186048" xr:uid="{00000000-0004-0000-0C00-0000C5000000}"/>
    <hyperlink ref="E133" r:id="rId189" xr:uid="{00000000-0004-0000-0C00-0000C6000000}"/>
    <hyperlink ref="E185" r:id="rId190" xr:uid="{00000000-0004-0000-0C00-0000C7000000}"/>
    <hyperlink ref="E218" r:id="rId191" display="https://serviciocivil.gov.co/transparencia/marco-legal/lineamientos/circular-externa-15-0" xr:uid="{00000000-0004-0000-0C00-0000C8000000}"/>
    <hyperlink ref="E179" r:id="rId192" xr:uid="{00000000-0004-0000-0C00-0000C9000000}"/>
    <hyperlink ref="E219" r:id="rId193" xr:uid="{00000000-0004-0000-0C00-0000CA000000}"/>
    <hyperlink ref="E220" r:id="rId194" xr:uid="{00000000-0004-0000-0C00-0000CB000000}"/>
    <hyperlink ref="E221" r:id="rId195" xr:uid="{00000000-0004-0000-0C00-0000CC000000}"/>
    <hyperlink ref="E131" r:id="rId196" xr:uid="{00000000-0004-0000-0C00-0000CD000000}"/>
    <hyperlink ref="E21" r:id="rId197" xr:uid="{2CE2C338-33EA-450E-8FDE-7F28CE804C93}"/>
  </hyperlinks>
  <pageMargins left="0.7" right="0.7" top="0.75" bottom="0.75" header="0.3" footer="0.3"/>
  <pageSetup paperSize="9" orientation="portrait" r:id="rId198"/>
  <drawing r:id="rId19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Z999"/>
  <sheetViews>
    <sheetView showGridLines="0" topLeftCell="A64" zoomScale="90" zoomScaleNormal="90" workbookViewId="0">
      <selection activeCell="B71" sqref="B71"/>
    </sheetView>
  </sheetViews>
  <sheetFormatPr baseColWidth="10" defaultColWidth="12.5703125" defaultRowHeight="15" customHeight="1" x14ac:dyDescent="0.2"/>
  <cols>
    <col min="1" max="1" width="23.85546875" style="82" customWidth="1"/>
    <col min="2" max="2" width="22.28515625" style="82" customWidth="1"/>
    <col min="3" max="3" width="10" style="82" customWidth="1"/>
    <col min="4" max="4" width="40.140625" style="82" customWidth="1"/>
    <col min="5" max="5" width="20" style="82" customWidth="1"/>
    <col min="6" max="6" width="47.7109375" style="82" customWidth="1"/>
    <col min="7" max="7" width="21.85546875" style="82" customWidth="1"/>
    <col min="8" max="8" width="23.85546875" style="82" customWidth="1"/>
    <col min="9" max="9" width="1.7109375" style="82" customWidth="1"/>
    <col min="10" max="10" width="24.5703125" style="82" customWidth="1"/>
    <col min="11" max="11" width="39.42578125" style="82" customWidth="1"/>
    <col min="12" max="12" width="25.85546875" style="82" customWidth="1"/>
    <col min="13" max="13" width="22.85546875" style="82" customWidth="1"/>
    <col min="14" max="14" width="20.140625" style="82" customWidth="1"/>
    <col min="15" max="17" width="11.42578125" style="82" customWidth="1"/>
    <col min="18" max="18" width="58.42578125" style="82" hidden="1" customWidth="1"/>
    <col min="19" max="19" width="10.7109375" style="82" hidden="1" customWidth="1"/>
    <col min="20" max="24" width="10.7109375" style="82" customWidth="1"/>
    <col min="25" max="26" width="14.42578125" style="82" customWidth="1"/>
    <col min="27" max="16384" width="12.5703125" style="82"/>
  </cols>
  <sheetData>
    <row r="1" spans="1:26" ht="24" customHeight="1" x14ac:dyDescent="0.2">
      <c r="A1" s="853"/>
      <c r="B1" s="856" t="s">
        <v>508</v>
      </c>
      <c r="C1" s="857"/>
      <c r="D1" s="857"/>
      <c r="E1" s="858"/>
      <c r="F1" s="167" t="s">
        <v>509</v>
      </c>
      <c r="G1" s="181"/>
      <c r="H1" s="181"/>
      <c r="I1" s="181"/>
      <c r="J1" s="181"/>
      <c r="K1" s="181"/>
      <c r="L1" s="181"/>
      <c r="M1" s="181"/>
      <c r="N1" s="181"/>
      <c r="O1" s="181"/>
      <c r="P1" s="181"/>
      <c r="Q1" s="181"/>
      <c r="R1" s="181"/>
      <c r="S1" s="181"/>
      <c r="T1" s="181"/>
      <c r="U1" s="181"/>
      <c r="V1" s="181"/>
      <c r="W1" s="181"/>
      <c r="X1" s="181"/>
      <c r="Y1" s="181"/>
      <c r="Z1" s="181"/>
    </row>
    <row r="2" spans="1:26" ht="24" customHeight="1" x14ac:dyDescent="0.2">
      <c r="A2" s="854"/>
      <c r="B2" s="859"/>
      <c r="C2" s="860"/>
      <c r="D2" s="860"/>
      <c r="E2" s="854"/>
      <c r="F2" s="167" t="s">
        <v>510</v>
      </c>
      <c r="G2" s="181"/>
      <c r="H2" s="181"/>
      <c r="I2" s="181"/>
      <c r="J2" s="181"/>
      <c r="K2" s="181"/>
      <c r="L2" s="181"/>
      <c r="M2" s="181"/>
      <c r="N2" s="181"/>
      <c r="O2" s="181"/>
      <c r="P2" s="181"/>
      <c r="Q2" s="181"/>
      <c r="R2" s="181"/>
      <c r="S2" s="181"/>
      <c r="T2" s="181"/>
      <c r="U2" s="181"/>
      <c r="V2" s="181"/>
      <c r="W2" s="181"/>
      <c r="X2" s="181"/>
      <c r="Y2" s="181"/>
      <c r="Z2" s="181"/>
    </row>
    <row r="3" spans="1:26" ht="24" customHeight="1" x14ac:dyDescent="0.2">
      <c r="A3" s="854"/>
      <c r="B3" s="859"/>
      <c r="C3" s="860"/>
      <c r="D3" s="860"/>
      <c r="E3" s="854"/>
      <c r="F3" s="167" t="s">
        <v>511</v>
      </c>
      <c r="G3" s="181"/>
      <c r="H3" s="181"/>
      <c r="I3" s="181"/>
      <c r="J3" s="181"/>
      <c r="K3" s="181"/>
      <c r="L3" s="181"/>
      <c r="M3" s="181"/>
      <c r="N3" s="181"/>
      <c r="O3" s="181"/>
      <c r="P3" s="181"/>
      <c r="Q3" s="181"/>
      <c r="R3" s="181"/>
      <c r="S3" s="181"/>
      <c r="T3" s="181"/>
      <c r="U3" s="181"/>
      <c r="V3" s="181"/>
      <c r="W3" s="181"/>
      <c r="X3" s="181"/>
      <c r="Y3" s="181"/>
      <c r="Z3" s="181"/>
    </row>
    <row r="4" spans="1:26" ht="24" customHeight="1" x14ac:dyDescent="0.2">
      <c r="A4" s="854"/>
      <c r="B4" s="859"/>
      <c r="C4" s="860"/>
      <c r="D4" s="860"/>
      <c r="E4" s="854"/>
      <c r="F4" s="167" t="s">
        <v>527</v>
      </c>
      <c r="G4" s="181"/>
      <c r="H4" s="181"/>
      <c r="I4" s="181"/>
      <c r="J4" s="181"/>
      <c r="K4" s="181"/>
      <c r="L4" s="181"/>
      <c r="M4" s="181"/>
      <c r="N4" s="181"/>
      <c r="O4" s="181"/>
      <c r="P4" s="181"/>
      <c r="Q4" s="181"/>
      <c r="R4" s="181"/>
      <c r="S4" s="181"/>
      <c r="T4" s="181"/>
      <c r="U4" s="181"/>
      <c r="V4" s="181"/>
      <c r="W4" s="181"/>
      <c r="X4" s="181"/>
      <c r="Y4" s="181"/>
      <c r="Z4" s="181"/>
    </row>
    <row r="5" spans="1:26" ht="12" customHeight="1" x14ac:dyDescent="0.2">
      <c r="A5" s="863" t="s">
        <v>692</v>
      </c>
      <c r="B5" s="857"/>
      <c r="C5" s="857"/>
      <c r="D5" s="857"/>
      <c r="E5" s="857"/>
      <c r="F5" s="858"/>
      <c r="G5" s="159"/>
      <c r="H5" s="159"/>
      <c r="I5" s="159"/>
      <c r="J5" s="164"/>
      <c r="K5" s="164"/>
      <c r="L5" s="164"/>
      <c r="M5" s="164"/>
      <c r="N5" s="164"/>
      <c r="O5" s="162"/>
      <c r="P5" s="162"/>
      <c r="Q5" s="162"/>
      <c r="R5" s="162"/>
      <c r="S5" s="163"/>
      <c r="T5" s="162"/>
      <c r="U5" s="162"/>
      <c r="V5" s="162"/>
      <c r="W5" s="162"/>
      <c r="X5" s="162"/>
      <c r="Y5" s="181"/>
      <c r="Z5" s="181"/>
    </row>
    <row r="6" spans="1:26" ht="21.75" customHeight="1" x14ac:dyDescent="0.2">
      <c r="A6" s="861"/>
      <c r="B6" s="862"/>
      <c r="C6" s="862"/>
      <c r="D6" s="862"/>
      <c r="E6" s="862"/>
      <c r="F6" s="855"/>
      <c r="G6" s="166"/>
      <c r="H6" s="165"/>
      <c r="I6" s="165"/>
      <c r="J6" s="164"/>
      <c r="K6" s="164"/>
      <c r="L6" s="164"/>
      <c r="M6" s="164"/>
      <c r="N6" s="164"/>
      <c r="O6" s="162"/>
      <c r="P6" s="162"/>
      <c r="Q6" s="162"/>
      <c r="R6" s="162"/>
      <c r="S6" s="163"/>
      <c r="T6" s="162"/>
      <c r="U6" s="162"/>
      <c r="V6" s="162"/>
      <c r="W6" s="162"/>
      <c r="X6" s="162"/>
      <c r="Y6" s="181"/>
      <c r="Z6" s="181"/>
    </row>
    <row r="7" spans="1:26" ht="14.25" customHeight="1" x14ac:dyDescent="0.2">
      <c r="A7" s="899" t="s">
        <v>8</v>
      </c>
      <c r="B7" s="899" t="s">
        <v>9</v>
      </c>
      <c r="C7" s="899" t="s">
        <v>10</v>
      </c>
      <c r="D7" s="899" t="s">
        <v>83</v>
      </c>
      <c r="E7" s="899" t="s">
        <v>11</v>
      </c>
      <c r="F7" s="899" t="s">
        <v>512</v>
      </c>
      <c r="G7" s="159"/>
      <c r="H7" s="159"/>
      <c r="I7" s="159"/>
      <c r="J7" s="159"/>
      <c r="K7" s="159"/>
      <c r="L7" s="159"/>
      <c r="M7" s="159"/>
      <c r="N7" s="159"/>
      <c r="O7" s="159"/>
      <c r="P7" s="159"/>
      <c r="Q7" s="159"/>
      <c r="R7" s="159"/>
      <c r="S7" s="159"/>
      <c r="T7" s="159"/>
      <c r="U7" s="159"/>
      <c r="V7" s="159"/>
      <c r="W7" s="159"/>
      <c r="X7" s="159"/>
      <c r="Y7" s="181"/>
      <c r="Z7" s="181"/>
    </row>
    <row r="8" spans="1:26" ht="41.25" customHeight="1" thickBot="1" x14ac:dyDescent="0.25">
      <c r="A8" s="900"/>
      <c r="B8" s="900"/>
      <c r="C8" s="900"/>
      <c r="D8" s="900"/>
      <c r="E8" s="900"/>
      <c r="F8" s="900"/>
      <c r="G8" s="159"/>
      <c r="H8" s="159"/>
      <c r="I8" s="159"/>
      <c r="J8" s="159"/>
      <c r="K8" s="159"/>
      <c r="L8" s="159"/>
      <c r="M8" s="159"/>
      <c r="N8" s="159"/>
      <c r="O8" s="159"/>
      <c r="P8" s="159"/>
      <c r="Q8" s="159"/>
      <c r="R8" s="159"/>
      <c r="S8" s="159"/>
      <c r="T8" s="159"/>
      <c r="U8" s="159"/>
      <c r="V8" s="159"/>
      <c r="W8" s="159"/>
      <c r="X8" s="159"/>
      <c r="Y8" s="181"/>
      <c r="Z8" s="181"/>
    </row>
    <row r="9" spans="1:26" ht="32.25" customHeight="1" thickTop="1" x14ac:dyDescent="0.2">
      <c r="A9" s="250" t="s">
        <v>30</v>
      </c>
      <c r="B9" s="131" t="s">
        <v>2</v>
      </c>
      <c r="C9" s="251">
        <v>1991</v>
      </c>
      <c r="D9" s="252" t="s">
        <v>693</v>
      </c>
      <c r="E9" s="137" t="str">
        <f>HYPERLINK("https://www.alcaldiabogota.gov.co/sisjur/normas/Norma1.jsp?i=4125","Título  XII, Capítulo cuarto.")</f>
        <v>Título  XII, Capítulo cuarto.</v>
      </c>
      <c r="F9" s="132" t="s">
        <v>907</v>
      </c>
      <c r="G9" s="159"/>
      <c r="H9" s="159"/>
      <c r="I9" s="159"/>
      <c r="J9" s="159"/>
      <c r="K9" s="159"/>
      <c r="L9" s="159"/>
      <c r="M9" s="159"/>
      <c r="N9" s="159"/>
      <c r="O9" s="159"/>
      <c r="P9" s="159"/>
      <c r="Q9" s="159"/>
      <c r="R9" s="159"/>
      <c r="S9" s="159"/>
      <c r="T9" s="159"/>
      <c r="U9" s="159"/>
      <c r="V9" s="159"/>
      <c r="W9" s="159"/>
      <c r="X9" s="159"/>
      <c r="Y9" s="181"/>
      <c r="Z9" s="181"/>
    </row>
    <row r="10" spans="1:26" ht="97.5" customHeight="1" x14ac:dyDescent="0.2">
      <c r="A10" s="250" t="s">
        <v>30</v>
      </c>
      <c r="B10" s="131" t="s">
        <v>2</v>
      </c>
      <c r="C10" s="251">
        <v>1991</v>
      </c>
      <c r="D10" s="252" t="s">
        <v>693</v>
      </c>
      <c r="E10" s="137" t="str">
        <f>HYPERLINK("https://www.alcaldiabogota.gov.co/sisjur/normas/Norma1.jsp?i=4125","Artículo 354")</f>
        <v>Artículo 354</v>
      </c>
      <c r="F10" s="132" t="s">
        <v>908</v>
      </c>
      <c r="G10" s="159"/>
      <c r="H10" s="159"/>
      <c r="I10" s="159"/>
      <c r="J10" s="159"/>
      <c r="K10" s="159"/>
      <c r="L10" s="159"/>
      <c r="M10" s="159"/>
      <c r="N10" s="159"/>
      <c r="O10" s="159"/>
      <c r="P10" s="159"/>
      <c r="Q10" s="159"/>
      <c r="R10" s="159"/>
      <c r="S10" s="159"/>
      <c r="T10" s="159"/>
      <c r="U10" s="159"/>
      <c r="V10" s="159"/>
      <c r="W10" s="159"/>
      <c r="X10" s="159"/>
      <c r="Y10" s="181"/>
      <c r="Z10" s="181"/>
    </row>
    <row r="11" spans="1:26" ht="56.25" customHeight="1" x14ac:dyDescent="0.2">
      <c r="A11" s="134" t="s">
        <v>97</v>
      </c>
      <c r="B11" s="131">
        <v>100</v>
      </c>
      <c r="C11" s="131">
        <v>1993</v>
      </c>
      <c r="D11" s="132" t="s">
        <v>698</v>
      </c>
      <c r="E11" s="137" t="str">
        <f>HYPERLINK("https://www.alcaldiabogota.gov.co/sisjur/normas/Norma1.jsp?i=5248","Todos")</f>
        <v>Todos</v>
      </c>
      <c r="F11" s="132" t="s">
        <v>1633</v>
      </c>
      <c r="G11" s="159"/>
      <c r="H11" s="159"/>
      <c r="I11" s="159"/>
      <c r="J11" s="159"/>
      <c r="K11" s="159"/>
      <c r="L11" s="159"/>
      <c r="M11" s="159"/>
      <c r="N11" s="159"/>
      <c r="O11" s="159"/>
      <c r="P11" s="159"/>
      <c r="Q11" s="159"/>
      <c r="R11" s="159"/>
      <c r="S11" s="159"/>
      <c r="T11" s="159"/>
      <c r="U11" s="159"/>
      <c r="V11" s="159"/>
      <c r="W11" s="159"/>
      <c r="X11" s="159"/>
      <c r="Y11" s="181"/>
      <c r="Z11" s="181"/>
    </row>
    <row r="12" spans="1:26" ht="55.5" customHeight="1" x14ac:dyDescent="0.2">
      <c r="A12" s="134" t="s">
        <v>97</v>
      </c>
      <c r="B12" s="131">
        <v>87</v>
      </c>
      <c r="C12" s="131">
        <v>1993</v>
      </c>
      <c r="D12" s="132" t="s">
        <v>699</v>
      </c>
      <c r="E12" s="137" t="str">
        <f>HYPERLINK("https://www.alcaldiabogota.gov.co/sisjur/normas/Norma1.jsp?i=300","Todos")</f>
        <v>Todos</v>
      </c>
      <c r="F12" s="132" t="s">
        <v>1634</v>
      </c>
      <c r="G12" s="159"/>
      <c r="H12" s="159"/>
      <c r="I12" s="159"/>
      <c r="J12" s="159"/>
      <c r="K12" s="159"/>
      <c r="L12" s="159"/>
      <c r="M12" s="159"/>
      <c r="N12" s="159"/>
      <c r="O12" s="159"/>
      <c r="P12" s="159"/>
      <c r="Q12" s="159"/>
      <c r="R12" s="159"/>
      <c r="S12" s="159"/>
      <c r="T12" s="159"/>
      <c r="U12" s="159"/>
      <c r="V12" s="159"/>
      <c r="W12" s="159"/>
      <c r="X12" s="159"/>
      <c r="Y12" s="181"/>
      <c r="Z12" s="181"/>
    </row>
    <row r="13" spans="1:26" ht="95.25" customHeight="1" x14ac:dyDescent="0.2">
      <c r="A13" s="257" t="s">
        <v>97</v>
      </c>
      <c r="B13" s="253">
        <v>298</v>
      </c>
      <c r="C13" s="253">
        <v>1996</v>
      </c>
      <c r="D13" s="254" t="s">
        <v>697</v>
      </c>
      <c r="E13" s="258" t="str">
        <f t="shared" ref="E13" si="0">HYPERLINK("https://www.alcaldiabogota.gov.co/sisjur/normas/Norma1.jsp?i=15071","Todos")</f>
        <v>Todos</v>
      </c>
      <c r="F13" s="254" t="s">
        <v>1634</v>
      </c>
      <c r="G13" s="159"/>
      <c r="H13" s="159"/>
      <c r="I13" s="159"/>
      <c r="J13" s="159"/>
      <c r="K13" s="159"/>
      <c r="L13" s="159"/>
      <c r="M13" s="159"/>
      <c r="N13" s="159"/>
      <c r="O13" s="159"/>
      <c r="P13" s="159"/>
      <c r="Q13" s="159"/>
      <c r="R13" s="159"/>
      <c r="S13" s="159"/>
      <c r="T13" s="159"/>
      <c r="U13" s="159"/>
      <c r="V13" s="159"/>
      <c r="W13" s="159"/>
      <c r="X13" s="159"/>
      <c r="Y13" s="181"/>
      <c r="Z13" s="181"/>
    </row>
    <row r="14" spans="1:26" ht="108.75" customHeight="1" x14ac:dyDescent="0.2">
      <c r="A14" s="259" t="s">
        <v>97</v>
      </c>
      <c r="B14" s="260">
        <v>617</v>
      </c>
      <c r="C14" s="260">
        <v>2000</v>
      </c>
      <c r="D14" s="261" t="s">
        <v>696</v>
      </c>
      <c r="E14" s="262" t="str">
        <f>HYPERLINK("https://www.funcionpublica.gov.co/eva/gestornormativo/norma.php?i=3771","Todos")</f>
        <v>Todos</v>
      </c>
      <c r="F14" s="261" t="s">
        <v>1634</v>
      </c>
      <c r="G14" s="159"/>
      <c r="H14" s="159"/>
      <c r="I14" s="159"/>
      <c r="J14" s="159"/>
      <c r="K14" s="159"/>
      <c r="L14" s="159"/>
      <c r="M14" s="159"/>
      <c r="N14" s="159"/>
      <c r="O14" s="159"/>
      <c r="P14" s="159"/>
      <c r="Q14" s="159"/>
      <c r="R14" s="159"/>
      <c r="S14" s="159"/>
      <c r="T14" s="159"/>
      <c r="U14" s="159"/>
      <c r="V14" s="159"/>
      <c r="W14" s="159"/>
      <c r="X14" s="159"/>
      <c r="Y14" s="181"/>
      <c r="Z14" s="181"/>
    </row>
    <row r="15" spans="1:26" ht="54" customHeight="1" x14ac:dyDescent="0.2">
      <c r="A15" s="259" t="s">
        <v>97</v>
      </c>
      <c r="B15" s="260">
        <v>819</v>
      </c>
      <c r="C15" s="260">
        <v>2003</v>
      </c>
      <c r="D15" s="261" t="s">
        <v>695</v>
      </c>
      <c r="E15" s="263" t="str">
        <f>HYPERLINK("https://www.alcaldiabogota.gov.co/sisjur/normas/Norma1.jsp?i=13712","Todos")</f>
        <v>Todos</v>
      </c>
      <c r="F15" s="261" t="s">
        <v>1634</v>
      </c>
      <c r="G15" s="159"/>
      <c r="H15" s="159"/>
      <c r="I15" s="159"/>
      <c r="J15" s="159"/>
      <c r="K15" s="159"/>
      <c r="L15" s="159"/>
      <c r="M15" s="159"/>
      <c r="N15" s="159"/>
      <c r="O15" s="159"/>
      <c r="P15" s="159"/>
      <c r="Q15" s="159"/>
      <c r="R15" s="159"/>
      <c r="S15" s="159"/>
      <c r="T15" s="159"/>
      <c r="U15" s="159"/>
      <c r="V15" s="159"/>
      <c r="W15" s="159"/>
      <c r="X15" s="159"/>
      <c r="Y15" s="181"/>
      <c r="Z15" s="181"/>
    </row>
    <row r="16" spans="1:26" ht="91.5" customHeight="1" x14ac:dyDescent="0.2">
      <c r="A16" s="257" t="s">
        <v>97</v>
      </c>
      <c r="B16" s="253">
        <v>1314</v>
      </c>
      <c r="C16" s="253">
        <v>2009</v>
      </c>
      <c r="D16" s="254" t="s">
        <v>694</v>
      </c>
      <c r="E16" s="258" t="str">
        <f>HYPERLINK("https://www.alcaldiabogota.gov.co/sisjur/normas/Norma1.jsp?i=36833","Todos")</f>
        <v>Todos</v>
      </c>
      <c r="F16" s="254" t="s">
        <v>1635</v>
      </c>
      <c r="G16" s="159"/>
      <c r="H16" s="159"/>
      <c r="I16" s="159"/>
      <c r="J16" s="159"/>
      <c r="K16" s="159"/>
      <c r="L16" s="159"/>
      <c r="M16" s="159"/>
      <c r="N16" s="159"/>
      <c r="O16" s="159"/>
      <c r="P16" s="159"/>
      <c r="Q16" s="159"/>
      <c r="R16" s="159"/>
      <c r="S16" s="159"/>
      <c r="T16" s="159"/>
      <c r="U16" s="159"/>
      <c r="V16" s="159"/>
      <c r="W16" s="159"/>
      <c r="X16" s="159"/>
      <c r="Y16" s="181"/>
      <c r="Z16" s="181"/>
    </row>
    <row r="17" spans="1:26" ht="65.25" customHeight="1" x14ac:dyDescent="0.2">
      <c r="A17" s="253" t="s">
        <v>65</v>
      </c>
      <c r="B17" s="264">
        <v>624</v>
      </c>
      <c r="C17" s="264">
        <v>1989</v>
      </c>
      <c r="D17" s="254" t="s">
        <v>1927</v>
      </c>
      <c r="E17" s="265" t="str">
        <f>HYPERLINK("https://www.alcaldiabogota.gov.co/sisjur/normas/Norma1.jsp?i=6533","Todos")</f>
        <v>Todos</v>
      </c>
      <c r="F17" s="254" t="s">
        <v>1634</v>
      </c>
      <c r="G17" s="159"/>
      <c r="H17" s="159"/>
      <c r="I17" s="159"/>
      <c r="J17" s="159"/>
      <c r="K17" s="159"/>
      <c r="L17" s="159"/>
      <c r="M17" s="159"/>
      <c r="N17" s="159"/>
      <c r="O17" s="159"/>
      <c r="P17" s="159"/>
      <c r="Q17" s="159"/>
      <c r="R17" s="159"/>
      <c r="S17" s="159"/>
      <c r="T17" s="159"/>
      <c r="U17" s="159"/>
      <c r="V17" s="159"/>
      <c r="W17" s="159"/>
      <c r="X17" s="159"/>
      <c r="Y17" s="181"/>
      <c r="Z17" s="181"/>
    </row>
    <row r="18" spans="1:26" ht="54" customHeight="1" x14ac:dyDescent="0.2">
      <c r="A18" s="253" t="s">
        <v>65</v>
      </c>
      <c r="B18" s="253">
        <v>807</v>
      </c>
      <c r="C18" s="253">
        <v>1993</v>
      </c>
      <c r="D18" s="254" t="s">
        <v>909</v>
      </c>
      <c r="E18" s="266" t="s">
        <v>95</v>
      </c>
      <c r="F18" s="254" t="s">
        <v>1636</v>
      </c>
      <c r="G18" s="159"/>
      <c r="H18" s="159"/>
      <c r="I18" s="159"/>
      <c r="J18" s="159"/>
      <c r="K18" s="159"/>
      <c r="L18" s="159"/>
      <c r="M18" s="159"/>
      <c r="N18" s="159"/>
      <c r="O18" s="159"/>
      <c r="P18" s="159"/>
      <c r="Q18" s="159"/>
      <c r="R18" s="159"/>
      <c r="S18" s="159"/>
      <c r="T18" s="159"/>
      <c r="U18" s="159"/>
      <c r="V18" s="159"/>
      <c r="W18" s="159"/>
      <c r="X18" s="159"/>
      <c r="Y18" s="181"/>
      <c r="Z18" s="181"/>
    </row>
    <row r="19" spans="1:26" ht="63" customHeight="1" x14ac:dyDescent="0.2">
      <c r="A19" s="260" t="s">
        <v>65</v>
      </c>
      <c r="B19" s="260">
        <v>714</v>
      </c>
      <c r="C19" s="260">
        <v>1996</v>
      </c>
      <c r="D19" s="261" t="s">
        <v>702</v>
      </c>
      <c r="E19" s="263" t="str">
        <f>HYPERLINK("https://www.alcaldiabogota.gov.co/sisjur/normas/Norma1.jsp?i=1693","Todos")</f>
        <v>Todos</v>
      </c>
      <c r="F19" s="261" t="s">
        <v>1636</v>
      </c>
      <c r="G19" s="159"/>
      <c r="H19" s="159"/>
      <c r="I19" s="159"/>
      <c r="J19" s="159"/>
      <c r="K19" s="159"/>
      <c r="L19" s="159"/>
      <c r="M19" s="159"/>
      <c r="N19" s="159"/>
      <c r="O19" s="159"/>
      <c r="P19" s="159"/>
      <c r="Q19" s="159"/>
      <c r="R19" s="159"/>
      <c r="S19" s="159"/>
      <c r="T19" s="159"/>
      <c r="U19" s="159"/>
      <c r="V19" s="159"/>
      <c r="W19" s="159"/>
      <c r="X19" s="159"/>
      <c r="Y19" s="181"/>
      <c r="Z19" s="181"/>
    </row>
    <row r="20" spans="1:26" ht="55.5" customHeight="1" x14ac:dyDescent="0.2">
      <c r="A20" s="260" t="s">
        <v>65</v>
      </c>
      <c r="B20" s="260">
        <v>111</v>
      </c>
      <c r="C20" s="260">
        <v>1996</v>
      </c>
      <c r="D20" s="267" t="s">
        <v>226</v>
      </c>
      <c r="E20" s="263" t="str">
        <f>HYPERLINK("https://www.alcaldiabogota.gov.co/sisjur/normas/Norma1.jsp?i=5306","Todos")</f>
        <v>Todos</v>
      </c>
      <c r="F20" s="261" t="s">
        <v>1634</v>
      </c>
      <c r="G20" s="159"/>
      <c r="H20" s="159"/>
      <c r="I20" s="159"/>
      <c r="J20" s="159"/>
      <c r="K20" s="159"/>
      <c r="L20" s="159"/>
      <c r="M20" s="159"/>
      <c r="N20" s="159"/>
      <c r="O20" s="159"/>
      <c r="P20" s="159"/>
      <c r="Q20" s="159"/>
      <c r="R20" s="159"/>
      <c r="S20" s="159"/>
      <c r="T20" s="159"/>
      <c r="U20" s="159"/>
      <c r="V20" s="159"/>
      <c r="W20" s="159"/>
      <c r="X20" s="159"/>
      <c r="Y20" s="181"/>
      <c r="Z20" s="181"/>
    </row>
    <row r="21" spans="1:26" ht="72.75" customHeight="1" x14ac:dyDescent="0.2">
      <c r="A21" s="253" t="s">
        <v>65</v>
      </c>
      <c r="B21" s="264">
        <v>352</v>
      </c>
      <c r="C21" s="264">
        <v>2002</v>
      </c>
      <c r="D21" s="254" t="s">
        <v>701</v>
      </c>
      <c r="E21" s="258" t="str">
        <f>HYPERLINK("https://www.alcaldiabogota.gov.co/sisjur/normas/Norma1.jsp?i=5437","Todos")</f>
        <v>Todos</v>
      </c>
      <c r="F21" s="254" t="s">
        <v>1636</v>
      </c>
      <c r="G21" s="159"/>
      <c r="H21" s="159"/>
      <c r="I21" s="159"/>
      <c r="J21" s="159"/>
      <c r="K21" s="159"/>
      <c r="L21" s="159"/>
      <c r="M21" s="159"/>
      <c r="N21" s="159"/>
      <c r="O21" s="159"/>
      <c r="P21" s="159"/>
      <c r="Q21" s="159"/>
      <c r="R21" s="159"/>
      <c r="S21" s="159"/>
      <c r="T21" s="159"/>
      <c r="U21" s="159"/>
      <c r="V21" s="159"/>
      <c r="W21" s="159"/>
      <c r="X21" s="159"/>
      <c r="Y21" s="181"/>
      <c r="Z21" s="181"/>
    </row>
    <row r="22" spans="1:26" ht="92.25" customHeight="1" x14ac:dyDescent="0.25">
      <c r="A22" s="268" t="s">
        <v>90</v>
      </c>
      <c r="B22" s="253">
        <v>1851</v>
      </c>
      <c r="C22" s="253">
        <v>2013</v>
      </c>
      <c r="D22" s="254" t="s">
        <v>1106</v>
      </c>
      <c r="E22" s="269" t="s">
        <v>95</v>
      </c>
      <c r="F22" s="254" t="s">
        <v>1637</v>
      </c>
      <c r="G22" s="159"/>
      <c r="H22" s="159"/>
      <c r="I22" s="159"/>
      <c r="J22" s="159"/>
      <c r="K22" s="159"/>
      <c r="L22" s="159"/>
      <c r="M22" s="159"/>
      <c r="N22" s="159"/>
      <c r="O22" s="159"/>
      <c r="P22" s="159"/>
      <c r="Q22" s="159"/>
      <c r="R22" s="159"/>
      <c r="S22" s="159"/>
      <c r="T22" s="159"/>
      <c r="U22" s="159"/>
      <c r="V22" s="159"/>
      <c r="W22" s="159"/>
      <c r="X22" s="159"/>
      <c r="Y22" s="182"/>
      <c r="Z22" s="182"/>
    </row>
    <row r="23" spans="1:26" ht="95.25" customHeight="1" x14ac:dyDescent="0.2">
      <c r="A23" s="268" t="s">
        <v>90</v>
      </c>
      <c r="B23" s="264">
        <v>302</v>
      </c>
      <c r="C23" s="264">
        <v>2015</v>
      </c>
      <c r="D23" s="254" t="s">
        <v>1107</v>
      </c>
      <c r="E23" s="269" t="s">
        <v>95</v>
      </c>
      <c r="F23" s="254" t="s">
        <v>1637</v>
      </c>
      <c r="G23" s="159"/>
      <c r="H23" s="159"/>
      <c r="I23" s="159"/>
      <c r="J23" s="159"/>
      <c r="K23" s="159"/>
      <c r="L23" s="159"/>
      <c r="M23" s="159"/>
      <c r="N23" s="159"/>
      <c r="O23" s="159"/>
      <c r="P23" s="159"/>
      <c r="Q23" s="159"/>
      <c r="R23" s="159"/>
      <c r="S23" s="159"/>
      <c r="T23" s="159"/>
      <c r="U23" s="159"/>
      <c r="V23" s="159"/>
      <c r="W23" s="159"/>
      <c r="X23" s="159"/>
      <c r="Y23" s="181"/>
      <c r="Z23" s="181"/>
    </row>
    <row r="24" spans="1:26" ht="50.25" customHeight="1" x14ac:dyDescent="0.2">
      <c r="A24" s="253" t="s">
        <v>65</v>
      </c>
      <c r="B24" s="264">
        <v>1273</v>
      </c>
      <c r="C24" s="253">
        <v>2018</v>
      </c>
      <c r="D24" s="254" t="s">
        <v>700</v>
      </c>
      <c r="E24" s="258" t="s">
        <v>95</v>
      </c>
      <c r="F24" s="254" t="s">
        <v>1638</v>
      </c>
      <c r="G24" s="159"/>
      <c r="H24" s="159"/>
      <c r="I24" s="159"/>
      <c r="J24" s="159"/>
      <c r="K24" s="159"/>
      <c r="L24" s="159"/>
      <c r="M24" s="159"/>
      <c r="N24" s="159"/>
      <c r="O24" s="159"/>
      <c r="P24" s="159"/>
      <c r="Q24" s="159"/>
      <c r="R24" s="159"/>
      <c r="S24" s="159"/>
      <c r="T24" s="159"/>
      <c r="U24" s="159"/>
      <c r="V24" s="159"/>
      <c r="W24" s="159"/>
      <c r="X24" s="159"/>
      <c r="Y24" s="181"/>
      <c r="Z24" s="181"/>
    </row>
    <row r="25" spans="1:26" ht="105" customHeight="1" x14ac:dyDescent="0.2">
      <c r="A25" s="253" t="s">
        <v>1508</v>
      </c>
      <c r="B25" s="253">
        <v>192</v>
      </c>
      <c r="C25" s="253">
        <v>2021</v>
      </c>
      <c r="D25" s="254" t="s">
        <v>1647</v>
      </c>
      <c r="E25" s="270" t="str">
        <f>HYPERLINK("https://www.sdp.gov.co/sites/default/files/decreto_192_de_2021.pdf","Todos")</f>
        <v>Todos</v>
      </c>
      <c r="F25" s="254" t="s">
        <v>1648</v>
      </c>
      <c r="G25" s="159"/>
      <c r="H25" s="159"/>
      <c r="I25" s="159"/>
      <c r="J25" s="159"/>
      <c r="K25" s="159"/>
      <c r="L25" s="159"/>
      <c r="M25" s="159"/>
      <c r="N25" s="159"/>
      <c r="O25" s="159"/>
      <c r="P25" s="159"/>
      <c r="Q25" s="159"/>
      <c r="R25" s="159"/>
      <c r="S25" s="159"/>
      <c r="T25" s="159"/>
      <c r="U25" s="159"/>
      <c r="V25" s="159"/>
      <c r="W25" s="159"/>
      <c r="X25" s="159"/>
      <c r="Y25" s="181"/>
      <c r="Z25" s="181"/>
    </row>
    <row r="26" spans="1:26" ht="144.75" customHeight="1" x14ac:dyDescent="0.2">
      <c r="A26" s="260" t="s">
        <v>65</v>
      </c>
      <c r="B26" s="260">
        <v>571</v>
      </c>
      <c r="C26" s="260">
        <v>2022</v>
      </c>
      <c r="D26" s="254" t="s">
        <v>1639</v>
      </c>
      <c r="E26" s="262" t="str">
        <f>HYPERLINK("https://www.alcaldiabogota.gov.co/sisjur/normas/Norma1.jsp?i=130857","Todos")</f>
        <v>Todos</v>
      </c>
      <c r="F26" s="261" t="s">
        <v>1636</v>
      </c>
      <c r="G26" s="159"/>
      <c r="H26" s="159"/>
      <c r="I26" s="159"/>
      <c r="J26" s="159"/>
      <c r="K26" s="159"/>
      <c r="L26" s="159"/>
      <c r="M26" s="159"/>
      <c r="N26" s="159"/>
      <c r="O26" s="159"/>
      <c r="P26" s="159"/>
      <c r="Q26" s="159"/>
      <c r="R26" s="159"/>
      <c r="S26" s="159"/>
      <c r="T26" s="159"/>
      <c r="U26" s="159"/>
      <c r="V26" s="159"/>
      <c r="W26" s="159"/>
      <c r="X26" s="159"/>
      <c r="Y26" s="181"/>
      <c r="Z26" s="181"/>
    </row>
    <row r="27" spans="1:26" ht="135" customHeight="1" x14ac:dyDescent="0.2">
      <c r="A27" s="253" t="s">
        <v>76</v>
      </c>
      <c r="B27" s="264">
        <v>357</v>
      </c>
      <c r="C27" s="264">
        <v>2008</v>
      </c>
      <c r="D27" s="254" t="s">
        <v>716</v>
      </c>
      <c r="E27" s="265" t="s">
        <v>95</v>
      </c>
      <c r="F27" s="254" t="s">
        <v>910</v>
      </c>
      <c r="G27" s="159"/>
      <c r="H27" s="159"/>
      <c r="I27" s="159"/>
      <c r="J27" s="159"/>
      <c r="K27" s="159"/>
      <c r="L27" s="159"/>
      <c r="M27" s="159"/>
      <c r="N27" s="159"/>
      <c r="O27" s="159"/>
      <c r="P27" s="159"/>
      <c r="Q27" s="159"/>
      <c r="R27" s="159"/>
      <c r="S27" s="159"/>
      <c r="T27" s="159"/>
      <c r="U27" s="159"/>
      <c r="V27" s="159"/>
      <c r="W27" s="159"/>
      <c r="X27" s="159"/>
      <c r="Y27" s="181"/>
      <c r="Z27" s="181"/>
    </row>
    <row r="28" spans="1:26" ht="48" customHeight="1" x14ac:dyDescent="0.2">
      <c r="A28" s="253" t="s">
        <v>76</v>
      </c>
      <c r="B28" s="264">
        <v>237</v>
      </c>
      <c r="C28" s="264">
        <v>2010</v>
      </c>
      <c r="D28" s="254" t="s">
        <v>715</v>
      </c>
      <c r="E28" s="265" t="str">
        <f>HYPERLINK("https://www.alcaldiabogota.gov.co/sisjur/normas/Norma1.jsp?i=40279#0","Todos")</f>
        <v>Todos</v>
      </c>
      <c r="F28" s="254" t="s">
        <v>910</v>
      </c>
      <c r="G28" s="159"/>
      <c r="H28" s="159"/>
      <c r="I28" s="159"/>
      <c r="J28" s="159"/>
      <c r="K28" s="159"/>
      <c r="L28" s="159"/>
      <c r="M28" s="159"/>
      <c r="N28" s="159"/>
      <c r="O28" s="159"/>
      <c r="P28" s="159"/>
      <c r="Q28" s="159"/>
      <c r="R28" s="159"/>
      <c r="S28" s="159"/>
      <c r="T28" s="159"/>
      <c r="U28" s="159"/>
      <c r="V28" s="159"/>
      <c r="W28" s="159"/>
      <c r="X28" s="159"/>
      <c r="Y28" s="181"/>
      <c r="Z28" s="181"/>
    </row>
    <row r="29" spans="1:26" ht="75.75" customHeight="1" x14ac:dyDescent="0.2">
      <c r="A29" s="253" t="s">
        <v>1640</v>
      </c>
      <c r="B29" s="264">
        <v>7</v>
      </c>
      <c r="C29" s="264">
        <v>2016</v>
      </c>
      <c r="D29" s="254" t="s">
        <v>1641</v>
      </c>
      <c r="E29" s="270" t="str">
        <f>HYPERLINK("https://s3.amazonaws.com/rgi-documents/0ecf2b5b9e4f2ecdef1e6a277b52b14f50b67b28.pdf","Todos")</f>
        <v>Todos</v>
      </c>
      <c r="F29" s="254" t="s">
        <v>1642</v>
      </c>
      <c r="G29" s="159"/>
      <c r="H29" s="159"/>
      <c r="I29" s="159"/>
      <c r="J29" s="159"/>
      <c r="K29" s="159"/>
      <c r="L29" s="159"/>
      <c r="M29" s="159"/>
      <c r="N29" s="159"/>
      <c r="O29" s="159"/>
      <c r="P29" s="159"/>
      <c r="Q29" s="159"/>
      <c r="R29" s="159"/>
      <c r="S29" s="159"/>
      <c r="T29" s="159"/>
      <c r="U29" s="159"/>
      <c r="V29" s="159"/>
      <c r="W29" s="159"/>
      <c r="X29" s="159"/>
      <c r="Y29" s="181"/>
      <c r="Z29" s="181"/>
    </row>
    <row r="30" spans="1:26" ht="93.75" customHeight="1" x14ac:dyDescent="0.2">
      <c r="A30" s="253" t="s">
        <v>1643</v>
      </c>
      <c r="B30" s="271" t="s">
        <v>295</v>
      </c>
      <c r="C30" s="253">
        <v>2014</v>
      </c>
      <c r="D30" s="254" t="s">
        <v>714</v>
      </c>
      <c r="E30" s="258" t="str">
        <f>HYPERLINK("https://www.alcaldiabogota.gov.co/sisjur/normas/Norma1.jsp?i=57002","Todos")</f>
        <v>Todos</v>
      </c>
      <c r="F30" s="254" t="s">
        <v>1642</v>
      </c>
      <c r="G30" s="159"/>
      <c r="H30" s="159"/>
      <c r="I30" s="159"/>
      <c r="J30" s="159"/>
      <c r="K30" s="159"/>
      <c r="L30" s="159"/>
      <c r="M30" s="159"/>
      <c r="N30" s="159"/>
      <c r="O30" s="159"/>
      <c r="P30" s="159"/>
      <c r="Q30" s="159"/>
      <c r="R30" s="159"/>
      <c r="S30" s="159"/>
      <c r="T30" s="159"/>
      <c r="U30" s="159"/>
      <c r="V30" s="159"/>
      <c r="W30" s="159"/>
      <c r="X30" s="159"/>
      <c r="Y30" s="181"/>
      <c r="Z30" s="181"/>
    </row>
    <row r="31" spans="1:26" ht="114.75" customHeight="1" x14ac:dyDescent="0.2">
      <c r="A31" s="253" t="s">
        <v>76</v>
      </c>
      <c r="B31" s="272" t="s">
        <v>1644</v>
      </c>
      <c r="C31" s="264">
        <v>2017</v>
      </c>
      <c r="D31" s="254" t="s">
        <v>1645</v>
      </c>
      <c r="E31" s="270" t="str">
        <f>HYPERLINK("https://www.alcaldiabogota.gov.co/sisjur/normas/Norma1.jsp?i=76948","Todos")</f>
        <v>Todos</v>
      </c>
      <c r="F31" s="254" t="s">
        <v>1646</v>
      </c>
      <c r="G31" s="159"/>
      <c r="H31" s="159"/>
      <c r="I31" s="159"/>
      <c r="J31" s="159"/>
      <c r="K31" s="159"/>
      <c r="L31" s="159"/>
      <c r="M31" s="159"/>
      <c r="N31" s="159"/>
      <c r="O31" s="159"/>
      <c r="P31" s="159"/>
      <c r="Q31" s="159"/>
      <c r="R31" s="159"/>
      <c r="S31" s="159"/>
      <c r="T31" s="159"/>
      <c r="U31" s="159"/>
      <c r="V31" s="159"/>
      <c r="W31" s="159"/>
      <c r="X31" s="159"/>
      <c r="Y31" s="181"/>
      <c r="Z31" s="181"/>
    </row>
    <row r="32" spans="1:26" ht="56.25" customHeight="1" x14ac:dyDescent="0.2">
      <c r="A32" s="253" t="s">
        <v>229</v>
      </c>
      <c r="B32" s="264" t="s">
        <v>2</v>
      </c>
      <c r="C32" s="264">
        <v>2015</v>
      </c>
      <c r="D32" s="254" t="s">
        <v>1479</v>
      </c>
      <c r="E32" s="265" t="str">
        <f>HYPERLINK("http://estatuto.co/","Articulo 617 entre otros.")</f>
        <v>Articulo 617 entre otros.</v>
      </c>
      <c r="F32" s="254" t="s">
        <v>1634</v>
      </c>
      <c r="G32" s="159"/>
      <c r="H32" s="159"/>
      <c r="I32" s="159"/>
      <c r="J32" s="159"/>
      <c r="K32" s="159"/>
      <c r="L32" s="159"/>
      <c r="M32" s="159"/>
      <c r="N32" s="159"/>
      <c r="O32" s="159"/>
      <c r="P32" s="159"/>
      <c r="Q32" s="159"/>
      <c r="R32" s="159"/>
      <c r="S32" s="159"/>
      <c r="T32" s="159"/>
      <c r="U32" s="159"/>
      <c r="V32" s="159"/>
      <c r="W32" s="159"/>
      <c r="X32" s="159"/>
      <c r="Y32" s="181"/>
      <c r="Z32" s="181"/>
    </row>
    <row r="33" spans="1:26" ht="56.25" customHeight="1" x14ac:dyDescent="0.2">
      <c r="A33" s="253" t="s">
        <v>76</v>
      </c>
      <c r="B33" s="253">
        <v>533</v>
      </c>
      <c r="C33" s="253">
        <v>2015</v>
      </c>
      <c r="D33" s="254" t="s">
        <v>712</v>
      </c>
      <c r="E33" s="258" t="str">
        <f>HYPERLINK("http://www.contaduria.gov.co/wps/wcm/connect/4c860b8e-6070-4d4b-ab04-d5ba0df66f25/Res_%2B533.pdf?MOD=AJPERES&amp;CONVERT_TO=url&amp;CACHEID=4c860b8e-6070-4d4b-ab04-d5ba0df66f25","Todos")</f>
        <v>Todos</v>
      </c>
      <c r="F33" s="254" t="s">
        <v>910</v>
      </c>
      <c r="G33" s="159"/>
      <c r="H33" s="159"/>
      <c r="I33" s="159"/>
      <c r="J33" s="159"/>
      <c r="K33" s="159"/>
      <c r="L33" s="159"/>
      <c r="M33" s="159"/>
      <c r="N33" s="159"/>
      <c r="O33" s="159"/>
      <c r="P33" s="159"/>
      <c r="Q33" s="159"/>
      <c r="R33" s="159"/>
      <c r="S33" s="159"/>
      <c r="T33" s="159"/>
      <c r="U33" s="159"/>
      <c r="V33" s="159"/>
      <c r="W33" s="159"/>
      <c r="X33" s="159"/>
      <c r="Y33" s="181"/>
      <c r="Z33" s="181"/>
    </row>
    <row r="34" spans="1:26" ht="63.75" customHeight="1" x14ac:dyDescent="0.2">
      <c r="A34" s="253" t="s">
        <v>76</v>
      </c>
      <c r="B34" s="253">
        <v>620</v>
      </c>
      <c r="C34" s="253">
        <v>2015</v>
      </c>
      <c r="D34" s="254" t="s">
        <v>713</v>
      </c>
      <c r="E34" s="266" t="s">
        <v>95</v>
      </c>
      <c r="F34" s="254" t="s">
        <v>910</v>
      </c>
      <c r="G34" s="159"/>
      <c r="H34" s="159"/>
      <c r="I34" s="159"/>
      <c r="J34" s="159"/>
      <c r="K34" s="159"/>
      <c r="L34" s="159"/>
      <c r="M34" s="159"/>
      <c r="N34" s="159"/>
      <c r="O34" s="159"/>
      <c r="P34" s="159"/>
      <c r="Q34" s="159"/>
      <c r="R34" s="159"/>
      <c r="S34" s="159"/>
      <c r="T34" s="159"/>
      <c r="U34" s="159"/>
      <c r="V34" s="159"/>
      <c r="W34" s="159"/>
      <c r="X34" s="159"/>
      <c r="Y34" s="181"/>
      <c r="Z34" s="181"/>
    </row>
    <row r="35" spans="1:26" ht="44.25" customHeight="1" x14ac:dyDescent="0.2">
      <c r="A35" s="253" t="s">
        <v>76</v>
      </c>
      <c r="B35" s="253">
        <v>706</v>
      </c>
      <c r="C35" s="253">
        <v>2016</v>
      </c>
      <c r="D35" s="254" t="s">
        <v>708</v>
      </c>
      <c r="E35" s="258" t="str">
        <f>HYPERLINK("https://www.alcaldiabogota.gov.co/sisjur/normas/Norma1.jsp?i=67747","Todos")</f>
        <v>Todos</v>
      </c>
      <c r="F35" s="254" t="s">
        <v>910</v>
      </c>
      <c r="G35" s="159"/>
      <c r="H35" s="159"/>
      <c r="I35" s="159"/>
      <c r="J35" s="159"/>
      <c r="K35" s="159"/>
      <c r="L35" s="159"/>
      <c r="M35" s="159"/>
      <c r="N35" s="159"/>
      <c r="O35" s="159"/>
      <c r="P35" s="159"/>
      <c r="Q35" s="159"/>
      <c r="R35" s="159"/>
      <c r="S35" s="159"/>
      <c r="T35" s="159"/>
      <c r="U35" s="159"/>
      <c r="V35" s="159"/>
      <c r="W35" s="159"/>
      <c r="X35" s="159"/>
      <c r="Y35" s="181"/>
      <c r="Z35" s="181"/>
    </row>
    <row r="36" spans="1:26" ht="47.25" customHeight="1" x14ac:dyDescent="0.2">
      <c r="A36" s="253" t="s">
        <v>76</v>
      </c>
      <c r="B36" s="253">
        <v>693</v>
      </c>
      <c r="C36" s="253">
        <v>2016</v>
      </c>
      <c r="D36" s="254" t="s">
        <v>709</v>
      </c>
      <c r="E36" s="266" t="s">
        <v>95</v>
      </c>
      <c r="F36" s="254" t="s">
        <v>910</v>
      </c>
      <c r="G36" s="159"/>
      <c r="H36" s="159"/>
      <c r="I36" s="159"/>
      <c r="J36" s="159"/>
      <c r="K36" s="159"/>
      <c r="L36" s="159"/>
      <c r="M36" s="159"/>
      <c r="N36" s="159"/>
      <c r="O36" s="159"/>
      <c r="P36" s="159"/>
      <c r="Q36" s="159"/>
      <c r="R36" s="159"/>
      <c r="S36" s="159"/>
      <c r="T36" s="159"/>
      <c r="U36" s="159"/>
      <c r="V36" s="159"/>
      <c r="W36" s="159"/>
      <c r="X36" s="159"/>
      <c r="Y36" s="181"/>
      <c r="Z36" s="181"/>
    </row>
    <row r="37" spans="1:26" ht="96.75" customHeight="1" x14ac:dyDescent="0.2">
      <c r="A37" s="253" t="s">
        <v>76</v>
      </c>
      <c r="B37" s="253">
        <v>468</v>
      </c>
      <c r="C37" s="253">
        <v>2016</v>
      </c>
      <c r="D37" s="254" t="s">
        <v>710</v>
      </c>
      <c r="E37" s="266" t="s">
        <v>95</v>
      </c>
      <c r="F37" s="254" t="s">
        <v>910</v>
      </c>
      <c r="G37" s="159"/>
      <c r="H37" s="159"/>
      <c r="I37" s="159"/>
      <c r="J37" s="159"/>
      <c r="K37" s="159"/>
      <c r="L37" s="159"/>
      <c r="M37" s="159"/>
      <c r="N37" s="159"/>
      <c r="O37" s="159"/>
      <c r="P37" s="159"/>
      <c r="Q37" s="159"/>
      <c r="R37" s="159"/>
      <c r="S37" s="159"/>
      <c r="T37" s="159"/>
      <c r="U37" s="159"/>
      <c r="V37" s="159"/>
      <c r="W37" s="159"/>
      <c r="X37" s="159"/>
      <c r="Y37" s="181"/>
      <c r="Z37" s="181"/>
    </row>
    <row r="38" spans="1:26" ht="42.75" customHeight="1" x14ac:dyDescent="0.2">
      <c r="A38" s="253" t="s">
        <v>76</v>
      </c>
      <c r="B38" s="253">
        <v>87</v>
      </c>
      <c r="C38" s="253">
        <v>2016</v>
      </c>
      <c r="D38" s="254" t="s">
        <v>711</v>
      </c>
      <c r="E38" s="266" t="s">
        <v>95</v>
      </c>
      <c r="F38" s="254" t="s">
        <v>910</v>
      </c>
      <c r="G38" s="159"/>
      <c r="H38" s="159"/>
      <c r="I38" s="159"/>
      <c r="J38" s="159"/>
      <c r="K38" s="159"/>
      <c r="L38" s="159"/>
      <c r="M38" s="159"/>
      <c r="N38" s="159"/>
      <c r="O38" s="159"/>
      <c r="P38" s="159"/>
      <c r="Q38" s="159"/>
      <c r="R38" s="159"/>
      <c r="S38" s="159"/>
      <c r="T38" s="159"/>
      <c r="U38" s="159"/>
      <c r="V38" s="159"/>
      <c r="W38" s="159"/>
      <c r="X38" s="159"/>
      <c r="Y38" s="181"/>
      <c r="Z38" s="181"/>
    </row>
    <row r="39" spans="1:26" ht="76.5" customHeight="1" x14ac:dyDescent="0.2">
      <c r="A39" s="253" t="s">
        <v>76</v>
      </c>
      <c r="B39" s="253">
        <v>192</v>
      </c>
      <c r="C39" s="253">
        <v>2016</v>
      </c>
      <c r="D39" s="254" t="s">
        <v>1275</v>
      </c>
      <c r="E39" s="266" t="s">
        <v>95</v>
      </c>
      <c r="F39" s="254" t="s">
        <v>910</v>
      </c>
      <c r="G39" s="159"/>
      <c r="H39" s="159"/>
      <c r="I39" s="159"/>
      <c r="J39" s="159"/>
      <c r="K39" s="159"/>
      <c r="L39" s="159"/>
      <c r="M39" s="159"/>
      <c r="N39" s="159"/>
      <c r="O39" s="159"/>
      <c r="P39" s="159"/>
      <c r="Q39" s="159"/>
      <c r="R39" s="159"/>
      <c r="S39" s="159"/>
      <c r="T39" s="159"/>
      <c r="U39" s="159"/>
      <c r="V39" s="159"/>
      <c r="W39" s="159"/>
      <c r="X39" s="159"/>
      <c r="Y39" s="181"/>
      <c r="Z39" s="181"/>
    </row>
    <row r="40" spans="1:26" ht="51" customHeight="1" x14ac:dyDescent="0.2">
      <c r="A40" s="253" t="s">
        <v>76</v>
      </c>
      <c r="B40" s="253">
        <v>193</v>
      </c>
      <c r="C40" s="253">
        <v>2016</v>
      </c>
      <c r="D40" s="254" t="s">
        <v>1276</v>
      </c>
      <c r="E40" s="266" t="s">
        <v>95</v>
      </c>
      <c r="F40" s="254" t="s">
        <v>910</v>
      </c>
      <c r="G40" s="159"/>
      <c r="H40" s="159"/>
      <c r="I40" s="159"/>
      <c r="J40" s="159"/>
      <c r="K40" s="159"/>
      <c r="L40" s="159"/>
      <c r="M40" s="159"/>
      <c r="N40" s="159"/>
      <c r="O40" s="159"/>
      <c r="P40" s="159"/>
      <c r="Q40" s="159"/>
      <c r="R40" s="159"/>
      <c r="S40" s="159"/>
      <c r="T40" s="159"/>
      <c r="U40" s="159"/>
      <c r="V40" s="159"/>
      <c r="W40" s="159"/>
      <c r="X40" s="159"/>
      <c r="Y40" s="181"/>
      <c r="Z40" s="181"/>
    </row>
    <row r="41" spans="1:26" ht="66" customHeight="1" x14ac:dyDescent="0.2">
      <c r="A41" s="253" t="s">
        <v>1064</v>
      </c>
      <c r="B41" s="253">
        <v>182</v>
      </c>
      <c r="C41" s="253">
        <v>2017</v>
      </c>
      <c r="D41" s="254" t="s">
        <v>704</v>
      </c>
      <c r="E41" s="266" t="s">
        <v>95</v>
      </c>
      <c r="F41" s="254" t="s">
        <v>1649</v>
      </c>
      <c r="G41" s="159"/>
      <c r="H41" s="159"/>
      <c r="I41" s="159"/>
      <c r="J41" s="159"/>
      <c r="K41" s="159"/>
      <c r="L41" s="159"/>
      <c r="M41" s="159"/>
      <c r="N41" s="159"/>
      <c r="O41" s="159"/>
      <c r="P41" s="159"/>
      <c r="Q41" s="159"/>
      <c r="R41" s="159"/>
      <c r="S41" s="159"/>
      <c r="T41" s="159"/>
      <c r="U41" s="159"/>
      <c r="V41" s="159"/>
      <c r="W41" s="159"/>
      <c r="X41" s="159"/>
      <c r="Y41" s="181"/>
      <c r="Z41" s="181"/>
    </row>
    <row r="42" spans="1:26" ht="100.5" customHeight="1" x14ac:dyDescent="0.2">
      <c r="A42" s="253" t="s">
        <v>76</v>
      </c>
      <c r="B42" s="253">
        <v>116</v>
      </c>
      <c r="C42" s="253">
        <v>2017</v>
      </c>
      <c r="D42" s="254" t="s">
        <v>705</v>
      </c>
      <c r="E42" s="266" t="s">
        <v>95</v>
      </c>
      <c r="F42" s="254" t="s">
        <v>910</v>
      </c>
      <c r="G42" s="159"/>
      <c r="H42" s="159"/>
      <c r="I42" s="159"/>
      <c r="J42" s="159"/>
      <c r="K42" s="159"/>
      <c r="L42" s="159"/>
      <c r="M42" s="159"/>
      <c r="N42" s="159"/>
      <c r="O42" s="159"/>
      <c r="P42" s="159"/>
      <c r="Q42" s="159"/>
      <c r="R42" s="159"/>
      <c r="S42" s="159"/>
      <c r="T42" s="159"/>
      <c r="U42" s="159"/>
      <c r="V42" s="159"/>
      <c r="W42" s="159"/>
      <c r="X42" s="159"/>
      <c r="Y42" s="181"/>
      <c r="Z42" s="181"/>
    </row>
    <row r="43" spans="1:26" ht="111" customHeight="1" x14ac:dyDescent="0.2">
      <c r="A43" s="253" t="s">
        <v>76</v>
      </c>
      <c r="B43" s="253" t="s">
        <v>717</v>
      </c>
      <c r="C43" s="253">
        <v>2017</v>
      </c>
      <c r="D43" s="254" t="s">
        <v>718</v>
      </c>
      <c r="E43" s="266" t="s">
        <v>95</v>
      </c>
      <c r="F43" s="254" t="s">
        <v>1646</v>
      </c>
      <c r="G43" s="159"/>
      <c r="H43" s="159"/>
      <c r="I43" s="159"/>
      <c r="J43" s="159"/>
      <c r="K43" s="159"/>
      <c r="L43" s="159"/>
      <c r="M43" s="159"/>
      <c r="N43" s="159"/>
      <c r="O43" s="159"/>
      <c r="P43" s="159"/>
      <c r="Q43" s="159"/>
      <c r="R43" s="159"/>
      <c r="S43" s="159"/>
      <c r="T43" s="159"/>
      <c r="U43" s="159"/>
      <c r="V43" s="159"/>
      <c r="W43" s="159"/>
      <c r="X43" s="159"/>
      <c r="Y43" s="181"/>
      <c r="Z43" s="181"/>
    </row>
    <row r="44" spans="1:26" ht="66" customHeight="1" x14ac:dyDescent="0.2">
      <c r="A44" s="253" t="s">
        <v>76</v>
      </c>
      <c r="B44" s="253" t="s">
        <v>1006</v>
      </c>
      <c r="C44" s="253">
        <v>2017</v>
      </c>
      <c r="D44" s="254" t="s">
        <v>1007</v>
      </c>
      <c r="E44" s="266" t="s">
        <v>95</v>
      </c>
      <c r="F44" s="254" t="s">
        <v>1646</v>
      </c>
      <c r="G44" s="159"/>
      <c r="H44" s="159"/>
      <c r="I44" s="159"/>
      <c r="J44" s="159"/>
      <c r="K44" s="159"/>
      <c r="L44" s="159"/>
      <c r="M44" s="159"/>
      <c r="N44" s="159"/>
      <c r="O44" s="159"/>
      <c r="P44" s="159"/>
      <c r="Q44" s="159"/>
      <c r="R44" s="159"/>
      <c r="S44" s="159"/>
      <c r="T44" s="159"/>
      <c r="U44" s="159"/>
      <c r="V44" s="159"/>
      <c r="W44" s="159"/>
      <c r="X44" s="159"/>
      <c r="Y44" s="181"/>
      <c r="Z44" s="181"/>
    </row>
    <row r="45" spans="1:26" ht="74.25" customHeight="1" x14ac:dyDescent="0.2">
      <c r="A45" s="253" t="s">
        <v>76</v>
      </c>
      <c r="B45" s="271" t="s">
        <v>296</v>
      </c>
      <c r="C45" s="257">
        <v>2017</v>
      </c>
      <c r="D45" s="254" t="s">
        <v>706</v>
      </c>
      <c r="E45" s="258" t="str">
        <f>HYPERLINK("http://www.contaduria.gov.co/wps/wcm/connect/c93bffe5-b784-450e-bf8f-f1e6445e9863/Res_015_2017.pdf?MOD=AJPERES&amp;CONVERT_TO=url&amp;CACHEID=c93bffe5-b784-450e-bf8f-f1e6445e9863","Todos")</f>
        <v>Todos</v>
      </c>
      <c r="F45" s="254" t="s">
        <v>910</v>
      </c>
      <c r="G45" s="159"/>
      <c r="H45" s="159"/>
      <c r="I45" s="159"/>
      <c r="J45" s="159"/>
      <c r="K45" s="159"/>
      <c r="L45" s="159"/>
      <c r="M45" s="159"/>
      <c r="N45" s="159"/>
      <c r="O45" s="159"/>
      <c r="P45" s="159"/>
      <c r="Q45" s="159"/>
      <c r="R45" s="159"/>
      <c r="S45" s="159"/>
      <c r="T45" s="159"/>
      <c r="U45" s="159"/>
      <c r="V45" s="159"/>
      <c r="W45" s="159"/>
      <c r="X45" s="159"/>
      <c r="Y45" s="181"/>
      <c r="Z45" s="181"/>
    </row>
    <row r="46" spans="1:26" ht="96.75" customHeight="1" x14ac:dyDescent="0.2">
      <c r="A46" s="253" t="s">
        <v>76</v>
      </c>
      <c r="B46" s="271" t="s">
        <v>297</v>
      </c>
      <c r="C46" s="257">
        <v>2017</v>
      </c>
      <c r="D46" s="254" t="s">
        <v>707</v>
      </c>
      <c r="E46" s="258" t="str">
        <f>HYPERLINK("http://www.contaduria.gov.co/wps/wcm/connect/a02ff53e-ddfd-4106-b6af-899e17e4fec2/ResO_006.pdf?MOD=AJPERES&amp;CONVERT_TO=url&amp;CACHEID=a02ff53e-ddfd-4106-b6af-899e17e4fec2","Todos")</f>
        <v>Todos</v>
      </c>
      <c r="F46" s="254" t="s">
        <v>910</v>
      </c>
      <c r="G46" s="159"/>
      <c r="H46" s="159"/>
      <c r="I46" s="159"/>
      <c r="J46" s="159"/>
      <c r="K46" s="159"/>
      <c r="L46" s="159"/>
      <c r="M46" s="159"/>
      <c r="N46" s="159"/>
      <c r="O46" s="159"/>
      <c r="P46" s="159"/>
      <c r="Q46" s="159"/>
      <c r="R46" s="159"/>
      <c r="S46" s="159"/>
      <c r="T46" s="159"/>
      <c r="U46" s="159"/>
      <c r="V46" s="159"/>
      <c r="W46" s="159"/>
      <c r="X46" s="159"/>
      <c r="Y46" s="181"/>
      <c r="Z46" s="181"/>
    </row>
    <row r="47" spans="1:26" ht="89.25" customHeight="1" x14ac:dyDescent="0.2">
      <c r="A47" s="253" t="s">
        <v>1064</v>
      </c>
      <c r="B47" s="253">
        <v>159</v>
      </c>
      <c r="C47" s="257">
        <v>2018</v>
      </c>
      <c r="D47" s="254" t="s">
        <v>703</v>
      </c>
      <c r="E47" s="258" t="str">
        <f>HYPERLINK("http://www.contaduria.gov.co/wps/wcm/connect/93f8fe49-cc30-4571-bdc4-e3845fc22f8e/Res_159_2018_2.pdf?MOD=AJPERES&amp;CONVERT_TO=url&amp;CACHEID=93f8fe49-cc30-4571-bdc4-e3845fc22f8e","Todos")</f>
        <v>Todos</v>
      </c>
      <c r="F47" s="254" t="s">
        <v>1649</v>
      </c>
      <c r="G47" s="159"/>
      <c r="H47" s="159"/>
      <c r="I47" s="159"/>
      <c r="J47" s="159"/>
      <c r="K47" s="159"/>
      <c r="L47" s="159"/>
      <c r="M47" s="159"/>
      <c r="N47" s="159"/>
      <c r="O47" s="159"/>
      <c r="P47" s="159"/>
      <c r="Q47" s="159"/>
      <c r="R47" s="159"/>
      <c r="S47" s="159"/>
      <c r="T47" s="159"/>
      <c r="U47" s="159"/>
      <c r="V47" s="159"/>
      <c r="W47" s="159"/>
      <c r="X47" s="159"/>
      <c r="Y47" s="181"/>
      <c r="Z47" s="181"/>
    </row>
    <row r="48" spans="1:26" ht="65.25" customHeight="1" x14ac:dyDescent="0.2">
      <c r="A48" s="253" t="s">
        <v>1113</v>
      </c>
      <c r="B48" s="253">
        <v>523</v>
      </c>
      <c r="C48" s="253">
        <v>2018</v>
      </c>
      <c r="D48" s="254" t="s">
        <v>622</v>
      </c>
      <c r="E48" s="258" t="str">
        <f>HYPERLINK("http://www.contaduria.gov.co/wps/wcm/connect/8e4f86c6-cffd-4bab-b731-a5bb5747002f/Resoluci%C3%B3n+523+de+2018.pdf?MOD=AJPERES&amp;CONVERT_TO=url&amp;CACHEID=8e4f86c6-cffd-4bab-b731-a5bb5747002f","Todos")</f>
        <v>Todos</v>
      </c>
      <c r="F48" s="254" t="s">
        <v>1649</v>
      </c>
      <c r="G48" s="159"/>
      <c r="H48" s="159"/>
      <c r="I48" s="159"/>
      <c r="J48" s="159"/>
      <c r="K48" s="159"/>
      <c r="L48" s="159"/>
      <c r="M48" s="159"/>
      <c r="N48" s="159"/>
      <c r="O48" s="159"/>
      <c r="P48" s="159"/>
      <c r="Q48" s="159"/>
      <c r="R48" s="159"/>
      <c r="S48" s="159"/>
      <c r="T48" s="159"/>
      <c r="U48" s="159"/>
      <c r="V48" s="159"/>
      <c r="W48" s="159"/>
      <c r="X48" s="159"/>
      <c r="Y48" s="181"/>
      <c r="Z48" s="181"/>
    </row>
    <row r="49" spans="1:26" ht="90" customHeight="1" x14ac:dyDescent="0.2">
      <c r="A49" s="253" t="s">
        <v>1064</v>
      </c>
      <c r="B49" s="253">
        <v>37</v>
      </c>
      <c r="C49" s="253">
        <v>2018</v>
      </c>
      <c r="D49" s="254" t="s">
        <v>1277</v>
      </c>
      <c r="E49" s="258" t="s">
        <v>95</v>
      </c>
      <c r="F49" s="254" t="s">
        <v>1649</v>
      </c>
      <c r="G49" s="159"/>
      <c r="H49" s="159"/>
      <c r="I49" s="159"/>
      <c r="J49" s="159"/>
      <c r="K49" s="159"/>
      <c r="L49" s="159"/>
      <c r="M49" s="159"/>
      <c r="N49" s="159"/>
      <c r="O49" s="159"/>
      <c r="P49" s="159"/>
      <c r="Q49" s="159"/>
      <c r="R49" s="159"/>
      <c r="S49" s="159"/>
      <c r="T49" s="159"/>
      <c r="U49" s="159"/>
      <c r="V49" s="159"/>
      <c r="W49" s="159"/>
      <c r="X49" s="159"/>
      <c r="Y49" s="181"/>
      <c r="Z49" s="181"/>
    </row>
    <row r="50" spans="1:26" ht="106.5" customHeight="1" x14ac:dyDescent="0.2">
      <c r="A50" s="253" t="s">
        <v>76</v>
      </c>
      <c r="B50" s="253">
        <v>349</v>
      </c>
      <c r="C50" s="253">
        <v>2018</v>
      </c>
      <c r="D50" s="254" t="s">
        <v>1282</v>
      </c>
      <c r="E50" s="258" t="s">
        <v>95</v>
      </c>
      <c r="F50" s="254" t="s">
        <v>1649</v>
      </c>
      <c r="G50" s="159"/>
      <c r="H50" s="159"/>
      <c r="I50" s="159"/>
      <c r="J50" s="159"/>
      <c r="K50" s="159"/>
      <c r="L50" s="159"/>
      <c r="M50" s="159"/>
      <c r="N50" s="159"/>
      <c r="O50" s="159"/>
      <c r="P50" s="159"/>
      <c r="Q50" s="159"/>
      <c r="R50" s="159"/>
      <c r="S50" s="159"/>
      <c r="T50" s="159"/>
      <c r="U50" s="159"/>
      <c r="V50" s="159"/>
      <c r="W50" s="159"/>
      <c r="X50" s="159"/>
      <c r="Y50" s="181"/>
      <c r="Z50" s="181"/>
    </row>
    <row r="51" spans="1:26" ht="72" customHeight="1" x14ac:dyDescent="0.2">
      <c r="A51" s="253" t="s">
        <v>76</v>
      </c>
      <c r="B51" s="264">
        <v>385</v>
      </c>
      <c r="C51" s="253">
        <v>2018</v>
      </c>
      <c r="D51" s="254" t="s">
        <v>1278</v>
      </c>
      <c r="E51" s="258" t="s">
        <v>95</v>
      </c>
      <c r="F51" s="254" t="s">
        <v>1649</v>
      </c>
      <c r="G51" s="159"/>
      <c r="H51" s="159"/>
      <c r="I51" s="159"/>
      <c r="J51" s="159"/>
      <c r="K51" s="159"/>
      <c r="L51" s="159"/>
      <c r="M51" s="159"/>
      <c r="N51" s="159"/>
      <c r="O51" s="159"/>
      <c r="P51" s="159"/>
      <c r="Q51" s="159"/>
      <c r="R51" s="159"/>
      <c r="S51" s="159"/>
      <c r="T51" s="159"/>
      <c r="U51" s="159"/>
      <c r="V51" s="159"/>
      <c r="W51" s="159"/>
      <c r="X51" s="159"/>
      <c r="Y51" s="181"/>
      <c r="Z51" s="181"/>
    </row>
    <row r="52" spans="1:26" ht="84.75" customHeight="1" x14ac:dyDescent="0.2">
      <c r="A52" s="253" t="s">
        <v>76</v>
      </c>
      <c r="B52" s="264">
        <v>386</v>
      </c>
      <c r="C52" s="253">
        <v>2018</v>
      </c>
      <c r="D52" s="254" t="s">
        <v>1283</v>
      </c>
      <c r="E52" s="258" t="s">
        <v>95</v>
      </c>
      <c r="F52" s="254" t="s">
        <v>1649</v>
      </c>
      <c r="G52" s="159"/>
      <c r="H52" s="159"/>
      <c r="I52" s="159"/>
      <c r="J52" s="159"/>
      <c r="K52" s="159"/>
      <c r="L52" s="159"/>
      <c r="M52" s="159"/>
      <c r="N52" s="159"/>
      <c r="O52" s="159"/>
      <c r="P52" s="159"/>
      <c r="Q52" s="159"/>
      <c r="R52" s="159"/>
      <c r="S52" s="159"/>
      <c r="T52" s="159"/>
      <c r="U52" s="159"/>
      <c r="V52" s="159"/>
      <c r="W52" s="159"/>
      <c r="X52" s="159"/>
      <c r="Y52" s="181"/>
      <c r="Z52" s="181"/>
    </row>
    <row r="53" spans="1:26" ht="83.25" customHeight="1" x14ac:dyDescent="0.2">
      <c r="A53" s="260" t="s">
        <v>76</v>
      </c>
      <c r="B53" s="273" t="s">
        <v>1008</v>
      </c>
      <c r="C53" s="260">
        <v>2019</v>
      </c>
      <c r="D53" s="261" t="s">
        <v>1009</v>
      </c>
      <c r="E53" s="266" t="s">
        <v>95</v>
      </c>
      <c r="F53" s="261" t="s">
        <v>1646</v>
      </c>
      <c r="G53" s="159"/>
      <c r="H53" s="159"/>
      <c r="I53" s="159"/>
      <c r="J53" s="159"/>
      <c r="K53" s="159"/>
      <c r="L53" s="159"/>
      <c r="M53" s="159"/>
      <c r="N53" s="159"/>
      <c r="O53" s="159"/>
      <c r="P53" s="159"/>
      <c r="Q53" s="159"/>
      <c r="R53" s="159"/>
      <c r="S53" s="159"/>
      <c r="T53" s="159"/>
      <c r="U53" s="159"/>
      <c r="V53" s="159"/>
      <c r="W53" s="159"/>
      <c r="X53" s="159"/>
      <c r="Y53" s="181"/>
      <c r="Z53" s="181"/>
    </row>
    <row r="54" spans="1:26" ht="63.75" x14ac:dyDescent="0.2">
      <c r="A54" s="253" t="s">
        <v>1654</v>
      </c>
      <c r="B54" s="253">
        <v>295</v>
      </c>
      <c r="C54" s="253">
        <v>2017</v>
      </c>
      <c r="D54" s="254" t="s">
        <v>1509</v>
      </c>
      <c r="E54" s="279" t="s">
        <v>95</v>
      </c>
      <c r="F54" s="254" t="s">
        <v>1510</v>
      </c>
      <c r="G54" s="181"/>
      <c r="H54" s="181"/>
      <c r="I54" s="181"/>
      <c r="J54" s="181"/>
      <c r="K54" s="181"/>
      <c r="L54" s="181"/>
      <c r="M54" s="181"/>
      <c r="N54" s="181"/>
      <c r="O54" s="181"/>
      <c r="P54" s="181"/>
      <c r="Q54" s="181"/>
      <c r="R54" s="181"/>
      <c r="S54" s="181"/>
      <c r="T54" s="181"/>
      <c r="U54" s="181"/>
      <c r="V54" s="181"/>
      <c r="W54" s="181"/>
      <c r="X54" s="181"/>
      <c r="Y54" s="181"/>
      <c r="Z54" s="181"/>
    </row>
    <row r="55" spans="1:26" ht="84.75" customHeight="1" x14ac:dyDescent="0.2">
      <c r="A55" s="260" t="s">
        <v>76</v>
      </c>
      <c r="B55" s="273">
        <v>191</v>
      </c>
      <c r="C55" s="260">
        <v>2017</v>
      </c>
      <c r="D55" s="261" t="s">
        <v>1480</v>
      </c>
      <c r="E55" s="266" t="s">
        <v>95</v>
      </c>
      <c r="F55" s="261" t="s">
        <v>1646</v>
      </c>
      <c r="G55" s="159"/>
      <c r="H55" s="159"/>
      <c r="I55" s="159"/>
      <c r="J55" s="159"/>
      <c r="K55" s="159"/>
      <c r="L55" s="159"/>
      <c r="M55" s="159"/>
      <c r="N55" s="159"/>
      <c r="O55" s="159"/>
      <c r="P55" s="159"/>
      <c r="Q55" s="159"/>
      <c r="R55" s="159"/>
      <c r="S55" s="159"/>
      <c r="T55" s="159"/>
      <c r="U55" s="159"/>
      <c r="V55" s="159"/>
      <c r="W55" s="159"/>
      <c r="X55" s="159"/>
      <c r="Y55" s="181"/>
      <c r="Z55" s="181"/>
    </row>
    <row r="56" spans="1:26" ht="75.75" customHeight="1" x14ac:dyDescent="0.2">
      <c r="A56" s="253" t="s">
        <v>76</v>
      </c>
      <c r="B56" s="274">
        <v>432</v>
      </c>
      <c r="C56" s="253">
        <v>2019</v>
      </c>
      <c r="D56" s="254" t="s">
        <v>1284</v>
      </c>
      <c r="E56" s="258" t="s">
        <v>95</v>
      </c>
      <c r="F56" s="254" t="s">
        <v>1649</v>
      </c>
      <c r="G56" s="159"/>
      <c r="H56" s="159"/>
      <c r="I56" s="159"/>
      <c r="J56" s="159"/>
      <c r="K56" s="159"/>
      <c r="L56" s="159"/>
      <c r="M56" s="159"/>
      <c r="N56" s="159"/>
      <c r="O56" s="159"/>
      <c r="P56" s="159"/>
      <c r="Q56" s="159"/>
      <c r="R56" s="159"/>
      <c r="S56" s="159"/>
      <c r="T56" s="159"/>
      <c r="U56" s="159"/>
      <c r="V56" s="159"/>
      <c r="W56" s="159"/>
      <c r="X56" s="159"/>
      <c r="Y56" s="181"/>
      <c r="Z56" s="181"/>
    </row>
    <row r="57" spans="1:26" ht="75.75" customHeight="1" x14ac:dyDescent="0.2">
      <c r="A57" s="253" t="s">
        <v>76</v>
      </c>
      <c r="B57" s="253">
        <v>441</v>
      </c>
      <c r="C57" s="257">
        <v>2019</v>
      </c>
      <c r="D57" s="254" t="s">
        <v>1279</v>
      </c>
      <c r="E57" s="265" t="s">
        <v>95</v>
      </c>
      <c r="F57" s="254" t="s">
        <v>1649</v>
      </c>
      <c r="G57" s="159"/>
      <c r="H57" s="159"/>
      <c r="I57" s="159"/>
      <c r="J57" s="159"/>
      <c r="K57" s="159"/>
      <c r="L57" s="159"/>
      <c r="M57" s="159"/>
      <c r="N57" s="159"/>
      <c r="O57" s="159"/>
      <c r="P57" s="159"/>
      <c r="Q57" s="159"/>
      <c r="R57" s="159"/>
      <c r="S57" s="159"/>
      <c r="T57" s="159"/>
      <c r="U57" s="159"/>
      <c r="V57" s="159"/>
      <c r="W57" s="159"/>
      <c r="X57" s="159"/>
      <c r="Y57" s="181"/>
      <c r="Z57" s="181"/>
    </row>
    <row r="58" spans="1:26" ht="41.25" customHeight="1" x14ac:dyDescent="0.2">
      <c r="A58" s="253" t="s">
        <v>76</v>
      </c>
      <c r="B58" s="253">
        <v>167</v>
      </c>
      <c r="C58" s="253">
        <v>2020</v>
      </c>
      <c r="D58" s="254" t="s">
        <v>1280</v>
      </c>
      <c r="E58" s="258" t="s">
        <v>95</v>
      </c>
      <c r="F58" s="254" t="s">
        <v>1649</v>
      </c>
      <c r="G58" s="159"/>
      <c r="H58" s="159"/>
      <c r="I58" s="159"/>
      <c r="J58" s="159"/>
      <c r="K58" s="159"/>
      <c r="L58" s="159"/>
      <c r="M58" s="159"/>
      <c r="N58" s="159"/>
      <c r="O58" s="159"/>
      <c r="P58" s="159"/>
      <c r="Q58" s="159"/>
      <c r="R58" s="159"/>
      <c r="S58" s="159"/>
      <c r="T58" s="159"/>
      <c r="U58" s="159"/>
      <c r="V58" s="159"/>
      <c r="W58" s="159"/>
      <c r="X58" s="159"/>
      <c r="Y58" s="181"/>
      <c r="Z58" s="181"/>
    </row>
    <row r="59" spans="1:26" ht="70.5" customHeight="1" x14ac:dyDescent="0.2">
      <c r="A59" s="253" t="s">
        <v>76</v>
      </c>
      <c r="B59" s="253">
        <v>98</v>
      </c>
      <c r="C59" s="253">
        <v>2020</v>
      </c>
      <c r="D59" s="254" t="s">
        <v>1481</v>
      </c>
      <c r="E59" s="266" t="s">
        <v>95</v>
      </c>
      <c r="F59" s="254" t="s">
        <v>1650</v>
      </c>
      <c r="G59" s="159"/>
      <c r="H59" s="159"/>
      <c r="I59" s="159"/>
      <c r="J59" s="159"/>
      <c r="K59" s="159"/>
      <c r="L59" s="159"/>
      <c r="M59" s="159"/>
      <c r="N59" s="159"/>
      <c r="O59" s="159"/>
      <c r="P59" s="159"/>
      <c r="Q59" s="159"/>
      <c r="R59" s="159"/>
      <c r="S59" s="159"/>
      <c r="T59" s="159"/>
      <c r="U59" s="159"/>
      <c r="V59" s="159"/>
      <c r="W59" s="159"/>
      <c r="X59" s="159"/>
      <c r="Y59" s="181"/>
      <c r="Z59" s="181"/>
    </row>
    <row r="60" spans="1:26" ht="72.75" customHeight="1" x14ac:dyDescent="0.2">
      <c r="A60" s="253" t="s">
        <v>76</v>
      </c>
      <c r="B60" s="253">
        <v>36</v>
      </c>
      <c r="C60" s="253">
        <v>2021</v>
      </c>
      <c r="D60" s="254" t="s">
        <v>1281</v>
      </c>
      <c r="E60" s="258" t="s">
        <v>95</v>
      </c>
      <c r="F60" s="254" t="s">
        <v>1649</v>
      </c>
      <c r="G60" s="159"/>
      <c r="H60" s="159"/>
      <c r="I60" s="159"/>
      <c r="J60" s="159"/>
      <c r="K60" s="159"/>
      <c r="L60" s="159"/>
      <c r="M60" s="159"/>
      <c r="N60" s="159"/>
      <c r="O60" s="159"/>
      <c r="P60" s="159"/>
      <c r="Q60" s="159"/>
      <c r="R60" s="159"/>
      <c r="S60" s="159"/>
      <c r="T60" s="159"/>
      <c r="U60" s="159"/>
      <c r="V60" s="159"/>
      <c r="W60" s="159"/>
      <c r="X60" s="159"/>
      <c r="Y60" s="181"/>
      <c r="Z60" s="181"/>
    </row>
    <row r="61" spans="1:26" ht="115.5" customHeight="1" x14ac:dyDescent="0.2">
      <c r="A61" s="253" t="s">
        <v>76</v>
      </c>
      <c r="B61" s="253" t="s">
        <v>1482</v>
      </c>
      <c r="C61" s="253">
        <v>2022</v>
      </c>
      <c r="D61" s="254" t="s">
        <v>1483</v>
      </c>
      <c r="E61" s="266" t="s">
        <v>95</v>
      </c>
      <c r="F61" s="254" t="s">
        <v>1646</v>
      </c>
      <c r="G61" s="159"/>
      <c r="H61" s="159"/>
      <c r="I61" s="159"/>
      <c r="J61" s="159"/>
      <c r="K61" s="159"/>
      <c r="L61" s="159"/>
      <c r="M61" s="159"/>
      <c r="N61" s="159"/>
      <c r="O61" s="159"/>
      <c r="P61" s="159"/>
      <c r="Q61" s="159"/>
      <c r="R61" s="159"/>
      <c r="S61" s="159"/>
      <c r="T61" s="159"/>
      <c r="U61" s="159"/>
      <c r="V61" s="159"/>
      <c r="W61" s="159"/>
      <c r="X61" s="159"/>
      <c r="Y61" s="181"/>
      <c r="Z61" s="181"/>
    </row>
    <row r="62" spans="1:26" ht="92.25" customHeight="1" x14ac:dyDescent="0.2">
      <c r="A62" s="255" t="s">
        <v>76</v>
      </c>
      <c r="B62" s="255" t="s">
        <v>1484</v>
      </c>
      <c r="C62" s="255">
        <v>2021</v>
      </c>
      <c r="D62" s="256" t="s">
        <v>1485</v>
      </c>
      <c r="E62" s="266" t="s">
        <v>95</v>
      </c>
      <c r="F62" s="256" t="s">
        <v>1646</v>
      </c>
      <c r="G62" s="159"/>
      <c r="H62" s="159"/>
      <c r="I62" s="159"/>
      <c r="J62" s="159"/>
      <c r="K62" s="159"/>
      <c r="L62" s="159"/>
      <c r="M62" s="159"/>
      <c r="N62" s="159"/>
      <c r="O62" s="159"/>
      <c r="P62" s="159"/>
      <c r="Q62" s="159"/>
      <c r="R62" s="159"/>
      <c r="S62" s="159"/>
      <c r="T62" s="159"/>
      <c r="U62" s="159"/>
      <c r="V62" s="159"/>
      <c r="W62" s="159"/>
      <c r="X62" s="159"/>
      <c r="Y62" s="181"/>
      <c r="Z62" s="181"/>
    </row>
    <row r="63" spans="1:26" ht="85.5" customHeight="1" x14ac:dyDescent="0.2">
      <c r="A63" s="255" t="s">
        <v>76</v>
      </c>
      <c r="B63" s="255" t="s">
        <v>1651</v>
      </c>
      <c r="C63" s="255">
        <v>2021</v>
      </c>
      <c r="D63" s="256" t="s">
        <v>1652</v>
      </c>
      <c r="E63" s="266" t="s">
        <v>95</v>
      </c>
      <c r="F63" s="256" t="s">
        <v>1646</v>
      </c>
      <c r="G63" s="159"/>
      <c r="H63" s="159"/>
      <c r="I63" s="159"/>
      <c r="J63" s="159"/>
      <c r="K63" s="159"/>
      <c r="L63" s="159"/>
      <c r="M63" s="159"/>
      <c r="N63" s="159"/>
      <c r="O63" s="159"/>
      <c r="P63" s="159"/>
      <c r="Q63" s="159"/>
      <c r="R63" s="159"/>
      <c r="S63" s="159"/>
      <c r="T63" s="159"/>
      <c r="U63" s="159"/>
      <c r="V63" s="159"/>
      <c r="W63" s="159"/>
      <c r="X63" s="159"/>
      <c r="Y63" s="181"/>
      <c r="Z63" s="181"/>
    </row>
    <row r="64" spans="1:26" ht="208.5" customHeight="1" x14ac:dyDescent="0.2">
      <c r="A64" s="275" t="s">
        <v>76</v>
      </c>
      <c r="B64" s="275" t="s">
        <v>1523</v>
      </c>
      <c r="C64" s="275">
        <v>2022</v>
      </c>
      <c r="D64" s="276" t="s">
        <v>1522</v>
      </c>
      <c r="E64" s="266" t="s">
        <v>95</v>
      </c>
      <c r="F64" s="276" t="s">
        <v>1646</v>
      </c>
      <c r="G64" s="159"/>
      <c r="H64" s="159"/>
      <c r="I64" s="159"/>
      <c r="J64" s="159"/>
      <c r="K64" s="159"/>
      <c r="L64" s="159"/>
      <c r="M64" s="159"/>
      <c r="N64" s="159"/>
      <c r="O64" s="159"/>
      <c r="P64" s="159"/>
      <c r="Q64" s="159"/>
      <c r="R64" s="159"/>
      <c r="S64" s="159"/>
      <c r="T64" s="159"/>
      <c r="U64" s="159"/>
      <c r="V64" s="159"/>
      <c r="W64" s="159"/>
      <c r="X64" s="159"/>
      <c r="Y64" s="181"/>
      <c r="Z64" s="181"/>
    </row>
    <row r="65" spans="1:26" ht="107.25" customHeight="1" x14ac:dyDescent="0.2">
      <c r="A65" s="264" t="s">
        <v>825</v>
      </c>
      <c r="B65" s="264" t="s">
        <v>1521</v>
      </c>
      <c r="C65" s="264">
        <v>2022</v>
      </c>
      <c r="D65" s="277" t="s">
        <v>1520</v>
      </c>
      <c r="E65" s="278" t="s">
        <v>95</v>
      </c>
      <c r="F65" s="277" t="s">
        <v>1646</v>
      </c>
      <c r="G65" s="159"/>
      <c r="H65" s="159"/>
      <c r="I65" s="159"/>
      <c r="J65" s="159"/>
      <c r="K65" s="159"/>
      <c r="L65" s="159"/>
      <c r="M65" s="159"/>
      <c r="N65" s="159"/>
      <c r="O65" s="159"/>
      <c r="P65" s="159"/>
      <c r="Q65" s="159"/>
      <c r="R65" s="159"/>
      <c r="S65" s="159"/>
      <c r="T65" s="159"/>
      <c r="U65" s="159"/>
      <c r="V65" s="159"/>
      <c r="W65" s="159"/>
      <c r="X65" s="159"/>
      <c r="Y65" s="181"/>
      <c r="Z65" s="181"/>
    </row>
    <row r="66" spans="1:26" ht="165.75" customHeight="1" x14ac:dyDescent="0.2">
      <c r="A66" s="253" t="s">
        <v>825</v>
      </c>
      <c r="B66" s="253" t="s">
        <v>1519</v>
      </c>
      <c r="C66" s="253">
        <v>2022</v>
      </c>
      <c r="D66" s="254" t="s">
        <v>1653</v>
      </c>
      <c r="E66" s="279" t="s">
        <v>95</v>
      </c>
      <c r="F66" s="254" t="s">
        <v>1646</v>
      </c>
      <c r="G66" s="159"/>
      <c r="H66" s="159"/>
      <c r="I66" s="159"/>
      <c r="J66" s="159"/>
      <c r="K66" s="159"/>
      <c r="L66" s="159"/>
      <c r="M66" s="159"/>
      <c r="N66" s="159"/>
      <c r="O66" s="159"/>
      <c r="P66" s="159"/>
      <c r="Q66" s="159"/>
      <c r="R66" s="159"/>
      <c r="S66" s="159"/>
      <c r="T66" s="159"/>
      <c r="U66" s="159"/>
      <c r="V66" s="159"/>
      <c r="W66" s="159"/>
      <c r="X66" s="159"/>
      <c r="Y66" s="181"/>
      <c r="Z66" s="181"/>
    </row>
    <row r="67" spans="1:26" ht="76.5" x14ac:dyDescent="0.2">
      <c r="A67" s="280" t="s">
        <v>1518</v>
      </c>
      <c r="B67" s="280" t="s">
        <v>1517</v>
      </c>
      <c r="C67" s="280">
        <v>2023</v>
      </c>
      <c r="D67" s="281" t="s">
        <v>1516</v>
      </c>
      <c r="E67" s="282" t="s">
        <v>95</v>
      </c>
      <c r="F67" s="281" t="s">
        <v>408</v>
      </c>
      <c r="G67" s="181"/>
      <c r="H67" s="181"/>
      <c r="I67" s="181"/>
      <c r="J67" s="181"/>
      <c r="K67" s="181"/>
      <c r="L67" s="181"/>
      <c r="M67" s="181"/>
      <c r="N67" s="181"/>
      <c r="O67" s="181"/>
      <c r="P67" s="181"/>
      <c r="Q67" s="181"/>
      <c r="R67" s="181"/>
      <c r="S67" s="181"/>
      <c r="T67" s="181"/>
      <c r="U67" s="181"/>
      <c r="V67" s="181"/>
      <c r="W67" s="181"/>
      <c r="X67" s="181"/>
      <c r="Y67" s="181"/>
      <c r="Z67" s="181"/>
    </row>
    <row r="68" spans="1:26" ht="14.25" customHeight="1" x14ac:dyDescent="0.2">
      <c r="A68" s="283"/>
      <c r="B68" s="284"/>
      <c r="C68" s="285"/>
      <c r="D68" s="285"/>
      <c r="E68" s="285"/>
      <c r="F68" s="285"/>
      <c r="G68" s="159"/>
      <c r="H68" s="159"/>
      <c r="I68" s="159"/>
      <c r="J68" s="159"/>
      <c r="K68" s="159"/>
      <c r="L68" s="159"/>
      <c r="M68" s="159"/>
      <c r="N68" s="159"/>
      <c r="O68" s="159"/>
      <c r="P68" s="159"/>
      <c r="Q68" s="159"/>
      <c r="R68" s="159"/>
      <c r="S68" s="159"/>
      <c r="T68" s="159"/>
      <c r="U68" s="159"/>
      <c r="V68" s="159"/>
      <c r="W68" s="159"/>
      <c r="X68" s="159"/>
      <c r="Y68" s="181"/>
      <c r="Z68" s="181"/>
    </row>
    <row r="69" spans="1:26" ht="14.25" customHeight="1" x14ac:dyDescent="0.2">
      <c r="A69" s="283"/>
      <c r="B69" s="284"/>
      <c r="C69" s="285"/>
      <c r="D69" s="285"/>
      <c r="E69" s="285"/>
      <c r="F69" s="285"/>
      <c r="G69" s="159"/>
      <c r="H69" s="159"/>
      <c r="I69" s="159"/>
      <c r="J69" s="159"/>
      <c r="K69" s="159"/>
      <c r="L69" s="159"/>
      <c r="M69" s="159"/>
      <c r="N69" s="159"/>
      <c r="O69" s="159"/>
      <c r="P69" s="159"/>
      <c r="Q69" s="159"/>
      <c r="R69" s="159"/>
      <c r="S69" s="159"/>
      <c r="T69" s="159"/>
      <c r="U69" s="159"/>
      <c r="V69" s="159"/>
      <c r="W69" s="159"/>
      <c r="X69" s="159"/>
      <c r="Y69" s="181"/>
      <c r="Z69" s="181"/>
    </row>
    <row r="70" spans="1:26" ht="14.25" customHeight="1" x14ac:dyDescent="0.2">
      <c r="A70" s="283"/>
      <c r="B70" s="284"/>
      <c r="C70" s="285"/>
      <c r="D70" s="285"/>
      <c r="E70" s="285"/>
      <c r="F70" s="285"/>
      <c r="G70" s="159"/>
      <c r="H70" s="159"/>
      <c r="I70" s="159"/>
      <c r="J70" s="159"/>
      <c r="K70" s="159"/>
      <c r="L70" s="159"/>
      <c r="M70" s="159"/>
      <c r="N70" s="159"/>
      <c r="O70" s="159"/>
      <c r="P70" s="159"/>
      <c r="Q70" s="159"/>
      <c r="R70" s="159"/>
      <c r="S70" s="159"/>
      <c r="T70" s="159"/>
      <c r="U70" s="159"/>
      <c r="V70" s="159"/>
      <c r="W70" s="159"/>
      <c r="X70" s="159"/>
      <c r="Y70" s="181"/>
      <c r="Z70" s="181"/>
    </row>
    <row r="71" spans="1:26" ht="14.25" customHeight="1" x14ac:dyDescent="0.2">
      <c r="A71" s="283"/>
      <c r="B71" s="284"/>
      <c r="C71" s="285"/>
      <c r="D71" s="285"/>
      <c r="E71" s="285"/>
      <c r="F71" s="285"/>
      <c r="G71" s="159"/>
      <c r="H71" s="159"/>
      <c r="I71" s="159"/>
      <c r="J71" s="159"/>
      <c r="K71" s="159"/>
      <c r="L71" s="159"/>
      <c r="M71" s="159"/>
      <c r="N71" s="159"/>
      <c r="O71" s="159"/>
      <c r="P71" s="159"/>
      <c r="Q71" s="159"/>
      <c r="R71" s="159"/>
      <c r="S71" s="159"/>
      <c r="T71" s="159"/>
      <c r="U71" s="159"/>
      <c r="V71" s="159"/>
      <c r="W71" s="159"/>
      <c r="X71" s="159"/>
      <c r="Y71" s="181"/>
      <c r="Z71" s="181"/>
    </row>
    <row r="72" spans="1:26" ht="14.25" customHeight="1" x14ac:dyDescent="0.2">
      <c r="A72" s="283"/>
      <c r="B72" s="284"/>
      <c r="C72" s="285"/>
      <c r="D72" s="285"/>
      <c r="E72" s="285"/>
      <c r="F72" s="285"/>
      <c r="G72" s="159"/>
      <c r="H72" s="159"/>
      <c r="I72" s="159"/>
      <c r="J72" s="159"/>
      <c r="K72" s="159"/>
      <c r="L72" s="159"/>
      <c r="M72" s="159"/>
      <c r="N72" s="159"/>
      <c r="O72" s="159"/>
      <c r="P72" s="159"/>
      <c r="Q72" s="159"/>
      <c r="R72" s="159"/>
      <c r="S72" s="159"/>
      <c r="T72" s="159"/>
      <c r="U72" s="159"/>
      <c r="V72" s="159"/>
      <c r="W72" s="159"/>
      <c r="X72" s="159"/>
      <c r="Y72" s="181"/>
      <c r="Z72" s="181"/>
    </row>
    <row r="73" spans="1:26" ht="14.25" customHeight="1" x14ac:dyDescent="0.2">
      <c r="A73" s="283"/>
      <c r="B73" s="284"/>
      <c r="C73" s="285"/>
      <c r="D73" s="285"/>
      <c r="E73" s="285"/>
      <c r="F73" s="285"/>
      <c r="G73" s="159"/>
      <c r="H73" s="159"/>
      <c r="I73" s="159"/>
      <c r="J73" s="159"/>
      <c r="K73" s="159"/>
      <c r="L73" s="159"/>
      <c r="M73" s="159"/>
      <c r="N73" s="159"/>
      <c r="O73" s="159"/>
      <c r="P73" s="159"/>
      <c r="Q73" s="159"/>
      <c r="R73" s="159"/>
      <c r="S73" s="159"/>
      <c r="T73" s="159"/>
      <c r="U73" s="159"/>
      <c r="V73" s="159"/>
      <c r="W73" s="159"/>
      <c r="X73" s="159"/>
      <c r="Y73" s="181"/>
      <c r="Z73" s="181"/>
    </row>
    <row r="74" spans="1:26" ht="14.25" customHeight="1" x14ac:dyDescent="0.2">
      <c r="A74" s="283"/>
      <c r="B74" s="284"/>
      <c r="C74" s="285"/>
      <c r="D74" s="285"/>
      <c r="E74" s="285"/>
      <c r="F74" s="285"/>
      <c r="G74" s="159"/>
      <c r="H74" s="159"/>
      <c r="I74" s="159"/>
      <c r="J74" s="159"/>
      <c r="K74" s="159"/>
      <c r="L74" s="159"/>
      <c r="M74" s="159"/>
      <c r="N74" s="159"/>
      <c r="O74" s="159"/>
      <c r="P74" s="159"/>
      <c r="Q74" s="159"/>
      <c r="R74" s="159"/>
      <c r="S74" s="159"/>
      <c r="T74" s="159"/>
      <c r="U74" s="159"/>
      <c r="V74" s="159"/>
      <c r="W74" s="159"/>
      <c r="X74" s="159"/>
      <c r="Y74" s="181"/>
      <c r="Z74" s="181"/>
    </row>
    <row r="75" spans="1:26" ht="14.25" customHeight="1" x14ac:dyDescent="0.2">
      <c r="A75" s="283"/>
      <c r="B75" s="284"/>
      <c r="C75" s="285"/>
      <c r="D75" s="285"/>
      <c r="E75" s="285"/>
      <c r="F75" s="285"/>
      <c r="G75" s="159"/>
      <c r="H75" s="159"/>
      <c r="I75" s="159"/>
      <c r="J75" s="159"/>
      <c r="K75" s="159"/>
      <c r="L75" s="159"/>
      <c r="M75" s="159"/>
      <c r="N75" s="159"/>
      <c r="O75" s="159"/>
      <c r="P75" s="159"/>
      <c r="Q75" s="159"/>
      <c r="R75" s="159"/>
      <c r="S75" s="159"/>
      <c r="T75" s="159"/>
      <c r="U75" s="159"/>
      <c r="V75" s="159"/>
      <c r="W75" s="159"/>
      <c r="X75" s="159"/>
      <c r="Y75" s="181"/>
      <c r="Z75" s="181"/>
    </row>
    <row r="76" spans="1:26" ht="14.25" customHeight="1" x14ac:dyDescent="0.2">
      <c r="A76" s="283"/>
      <c r="B76" s="284"/>
      <c r="C76" s="285"/>
      <c r="D76" s="285"/>
      <c r="E76" s="285"/>
      <c r="F76" s="285"/>
      <c r="G76" s="159"/>
      <c r="H76" s="159"/>
      <c r="I76" s="159"/>
      <c r="J76" s="159"/>
      <c r="K76" s="159"/>
      <c r="L76" s="159"/>
      <c r="M76" s="159"/>
      <c r="N76" s="159"/>
      <c r="O76" s="159"/>
      <c r="P76" s="159"/>
      <c r="Q76" s="159"/>
      <c r="R76" s="159"/>
      <c r="S76" s="159"/>
      <c r="T76" s="159"/>
      <c r="U76" s="159"/>
      <c r="V76" s="159"/>
      <c r="W76" s="159"/>
      <c r="X76" s="159"/>
      <c r="Y76" s="181"/>
      <c r="Z76" s="181"/>
    </row>
    <row r="77" spans="1:26" ht="14.25" customHeight="1" x14ac:dyDescent="0.2">
      <c r="A77" s="283"/>
      <c r="B77" s="284"/>
      <c r="C77" s="285"/>
      <c r="D77" s="285"/>
      <c r="E77" s="285"/>
      <c r="F77" s="285"/>
      <c r="G77" s="159"/>
      <c r="H77" s="159"/>
      <c r="I77" s="159"/>
      <c r="J77" s="159"/>
      <c r="K77" s="159"/>
      <c r="L77" s="159"/>
      <c r="M77" s="159"/>
      <c r="N77" s="159"/>
      <c r="O77" s="159"/>
      <c r="P77" s="159"/>
      <c r="Q77" s="159"/>
      <c r="R77" s="159"/>
      <c r="S77" s="159"/>
      <c r="T77" s="159"/>
      <c r="U77" s="159"/>
      <c r="V77" s="159"/>
      <c r="W77" s="159"/>
      <c r="X77" s="159"/>
      <c r="Y77" s="181"/>
      <c r="Z77" s="181"/>
    </row>
    <row r="78" spans="1:26" ht="14.25" customHeight="1" x14ac:dyDescent="0.2">
      <c r="A78" s="161"/>
      <c r="B78" s="160"/>
      <c r="C78" s="159"/>
      <c r="D78" s="159"/>
      <c r="E78" s="159"/>
      <c r="F78" s="159"/>
      <c r="G78" s="159"/>
      <c r="H78" s="159"/>
      <c r="I78" s="159"/>
      <c r="J78" s="159"/>
      <c r="K78" s="159"/>
      <c r="L78" s="159"/>
      <c r="M78" s="159"/>
      <c r="N78" s="159"/>
      <c r="O78" s="159"/>
      <c r="P78" s="159"/>
      <c r="Q78" s="159"/>
      <c r="R78" s="159"/>
      <c r="S78" s="159"/>
      <c r="T78" s="159"/>
      <c r="U78" s="159"/>
      <c r="V78" s="159"/>
      <c r="W78" s="159"/>
      <c r="X78" s="159"/>
      <c r="Y78" s="181"/>
      <c r="Z78" s="181"/>
    </row>
    <row r="79" spans="1:26" ht="14.25" customHeight="1" x14ac:dyDescent="0.2">
      <c r="A79" s="161"/>
      <c r="B79" s="160"/>
      <c r="C79" s="159"/>
      <c r="D79" s="159"/>
      <c r="E79" s="159"/>
      <c r="F79" s="159"/>
      <c r="G79" s="159"/>
      <c r="H79" s="159"/>
      <c r="I79" s="159"/>
      <c r="J79" s="159"/>
      <c r="K79" s="159"/>
      <c r="L79" s="159"/>
      <c r="M79" s="159"/>
      <c r="N79" s="159"/>
      <c r="O79" s="159"/>
      <c r="P79" s="159"/>
      <c r="Q79" s="159"/>
      <c r="R79" s="159"/>
      <c r="S79" s="159"/>
      <c r="T79" s="159"/>
      <c r="U79" s="159"/>
      <c r="V79" s="159"/>
      <c r="W79" s="159"/>
      <c r="X79" s="159"/>
      <c r="Y79" s="181"/>
      <c r="Z79" s="181"/>
    </row>
    <row r="80" spans="1:26" ht="14.25" customHeight="1" x14ac:dyDescent="0.2">
      <c r="A80" s="161"/>
      <c r="B80" s="160"/>
      <c r="C80" s="159"/>
      <c r="D80" s="159"/>
      <c r="E80" s="159"/>
      <c r="F80" s="159"/>
      <c r="G80" s="159"/>
      <c r="H80" s="159"/>
      <c r="I80" s="159"/>
      <c r="J80" s="159"/>
      <c r="K80" s="159"/>
      <c r="L80" s="159"/>
      <c r="M80" s="159"/>
      <c r="N80" s="159"/>
      <c r="O80" s="159"/>
      <c r="P80" s="159"/>
      <c r="Q80" s="159"/>
      <c r="R80" s="159"/>
      <c r="S80" s="159"/>
      <c r="T80" s="159"/>
      <c r="U80" s="159"/>
      <c r="V80" s="159"/>
      <c r="W80" s="159"/>
      <c r="X80" s="159"/>
      <c r="Y80" s="181"/>
      <c r="Z80" s="181"/>
    </row>
    <row r="81" spans="1:26" ht="14.25" customHeight="1" x14ac:dyDescent="0.2">
      <c r="A81" s="161"/>
      <c r="B81" s="160"/>
      <c r="C81" s="159"/>
      <c r="D81" s="159"/>
      <c r="E81" s="159"/>
      <c r="F81" s="159"/>
      <c r="G81" s="159"/>
      <c r="H81" s="159"/>
      <c r="I81" s="159"/>
      <c r="J81" s="159"/>
      <c r="K81" s="159"/>
      <c r="L81" s="159"/>
      <c r="M81" s="159"/>
      <c r="N81" s="159"/>
      <c r="O81" s="159"/>
      <c r="P81" s="159"/>
      <c r="Q81" s="159"/>
      <c r="R81" s="159"/>
      <c r="S81" s="159"/>
      <c r="T81" s="159"/>
      <c r="U81" s="159"/>
      <c r="V81" s="159"/>
      <c r="W81" s="159"/>
      <c r="X81" s="159"/>
      <c r="Y81" s="181"/>
      <c r="Z81" s="181"/>
    </row>
    <row r="82" spans="1:26" ht="14.25" customHeight="1" x14ac:dyDescent="0.2">
      <c r="A82" s="161"/>
      <c r="B82" s="160"/>
      <c r="C82" s="159"/>
      <c r="D82" s="159"/>
      <c r="E82" s="159"/>
      <c r="F82" s="159"/>
      <c r="G82" s="159"/>
      <c r="H82" s="159"/>
      <c r="I82" s="159"/>
      <c r="J82" s="159"/>
      <c r="K82" s="159"/>
      <c r="L82" s="159"/>
      <c r="M82" s="159"/>
      <c r="N82" s="159"/>
      <c r="O82" s="159"/>
      <c r="P82" s="159"/>
      <c r="Q82" s="159"/>
      <c r="R82" s="159"/>
      <c r="S82" s="159"/>
      <c r="T82" s="159"/>
      <c r="U82" s="159"/>
      <c r="V82" s="159"/>
      <c r="W82" s="159"/>
      <c r="X82" s="159"/>
      <c r="Y82" s="181"/>
      <c r="Z82" s="181"/>
    </row>
    <row r="83" spans="1:26" ht="14.25" customHeight="1" x14ac:dyDescent="0.2">
      <c r="A83" s="161"/>
      <c r="B83" s="160"/>
      <c r="C83" s="159"/>
      <c r="D83" s="159"/>
      <c r="E83" s="159"/>
      <c r="F83" s="159"/>
      <c r="G83" s="159"/>
      <c r="H83" s="159"/>
      <c r="I83" s="159"/>
      <c r="J83" s="159"/>
      <c r="K83" s="159"/>
      <c r="L83" s="159"/>
      <c r="M83" s="159"/>
      <c r="N83" s="159"/>
      <c r="O83" s="159"/>
      <c r="P83" s="159"/>
      <c r="Q83" s="159"/>
      <c r="R83" s="159"/>
      <c r="S83" s="159"/>
      <c r="T83" s="159"/>
      <c r="U83" s="159"/>
      <c r="V83" s="159"/>
      <c r="W83" s="159"/>
      <c r="X83" s="159"/>
      <c r="Y83" s="181"/>
      <c r="Z83" s="181"/>
    </row>
    <row r="84" spans="1:26" ht="14.25" customHeight="1" x14ac:dyDescent="0.2">
      <c r="A84" s="161"/>
      <c r="B84" s="160"/>
      <c r="C84" s="159"/>
      <c r="D84" s="159"/>
      <c r="E84" s="159"/>
      <c r="F84" s="159"/>
      <c r="G84" s="159"/>
      <c r="H84" s="159"/>
      <c r="I84" s="159"/>
      <c r="J84" s="159"/>
      <c r="K84" s="159"/>
      <c r="L84" s="159"/>
      <c r="M84" s="159"/>
      <c r="N84" s="159"/>
      <c r="O84" s="159"/>
      <c r="P84" s="159"/>
      <c r="Q84" s="159"/>
      <c r="R84" s="159"/>
      <c r="S84" s="159"/>
      <c r="T84" s="159"/>
      <c r="U84" s="159"/>
      <c r="V84" s="159"/>
      <c r="W84" s="159"/>
      <c r="X84" s="159"/>
      <c r="Y84" s="181"/>
      <c r="Z84" s="181"/>
    </row>
    <row r="85" spans="1:26" ht="14.25" customHeight="1" x14ac:dyDescent="0.2">
      <c r="A85" s="161"/>
      <c r="B85" s="160"/>
      <c r="C85" s="159"/>
      <c r="D85" s="159"/>
      <c r="E85" s="159"/>
      <c r="F85" s="159"/>
      <c r="G85" s="159"/>
      <c r="H85" s="159"/>
      <c r="I85" s="159"/>
      <c r="J85" s="159"/>
      <c r="K85" s="159"/>
      <c r="L85" s="159"/>
      <c r="M85" s="159"/>
      <c r="N85" s="159"/>
      <c r="O85" s="159"/>
      <c r="P85" s="159"/>
      <c r="Q85" s="159"/>
      <c r="R85" s="159"/>
      <c r="S85" s="159"/>
      <c r="T85" s="159"/>
      <c r="U85" s="159"/>
      <c r="V85" s="159"/>
      <c r="W85" s="159"/>
      <c r="X85" s="159"/>
      <c r="Y85" s="181"/>
      <c r="Z85" s="181"/>
    </row>
    <row r="86" spans="1:26" ht="14.25" customHeight="1" x14ac:dyDescent="0.2">
      <c r="A86" s="161"/>
      <c r="B86" s="160"/>
      <c r="C86" s="159"/>
      <c r="D86" s="159"/>
      <c r="E86" s="159"/>
      <c r="F86" s="159"/>
      <c r="G86" s="159"/>
      <c r="H86" s="159"/>
      <c r="I86" s="159"/>
      <c r="J86" s="159"/>
      <c r="K86" s="159"/>
      <c r="L86" s="159"/>
      <c r="M86" s="159"/>
      <c r="N86" s="159"/>
      <c r="O86" s="159"/>
      <c r="P86" s="159"/>
      <c r="Q86" s="159"/>
      <c r="R86" s="159"/>
      <c r="S86" s="159"/>
      <c r="T86" s="159"/>
      <c r="U86" s="159"/>
      <c r="V86" s="159"/>
      <c r="W86" s="159"/>
      <c r="X86" s="159"/>
      <c r="Y86" s="181"/>
      <c r="Z86" s="181"/>
    </row>
    <row r="87" spans="1:26" ht="14.25" customHeight="1" x14ac:dyDescent="0.2">
      <c r="A87" s="161"/>
      <c r="B87" s="160"/>
      <c r="C87" s="159"/>
      <c r="D87" s="159"/>
      <c r="E87" s="159"/>
      <c r="F87" s="159"/>
      <c r="G87" s="159"/>
      <c r="H87" s="159"/>
      <c r="I87" s="159"/>
      <c r="J87" s="159"/>
      <c r="K87" s="159"/>
      <c r="L87" s="159"/>
      <c r="M87" s="159"/>
      <c r="N87" s="159"/>
      <c r="O87" s="159"/>
      <c r="P87" s="159"/>
      <c r="Q87" s="159"/>
      <c r="R87" s="159"/>
      <c r="S87" s="159"/>
      <c r="T87" s="159"/>
      <c r="U87" s="159"/>
      <c r="V87" s="159"/>
      <c r="W87" s="159"/>
      <c r="X87" s="159"/>
      <c r="Y87" s="181"/>
      <c r="Z87" s="181"/>
    </row>
    <row r="88" spans="1:26" ht="14.25" customHeight="1" x14ac:dyDescent="0.2">
      <c r="A88" s="161"/>
      <c r="B88" s="160"/>
      <c r="C88" s="159"/>
      <c r="D88" s="159"/>
      <c r="E88" s="159"/>
      <c r="F88" s="159"/>
      <c r="G88" s="159"/>
      <c r="H88" s="159"/>
      <c r="I88" s="159"/>
      <c r="J88" s="159"/>
      <c r="K88" s="159"/>
      <c r="L88" s="159"/>
      <c r="M88" s="159"/>
      <c r="N88" s="159"/>
      <c r="O88" s="159"/>
      <c r="P88" s="159"/>
      <c r="Q88" s="159"/>
      <c r="R88" s="159"/>
      <c r="S88" s="159"/>
      <c r="T88" s="159"/>
      <c r="U88" s="159"/>
      <c r="V88" s="159"/>
      <c r="W88" s="159"/>
      <c r="X88" s="159"/>
      <c r="Y88" s="181"/>
      <c r="Z88" s="181"/>
    </row>
    <row r="89" spans="1:26" ht="14.25" customHeight="1" x14ac:dyDescent="0.2">
      <c r="A89" s="161"/>
      <c r="B89" s="160"/>
      <c r="C89" s="159"/>
      <c r="D89" s="159"/>
      <c r="E89" s="159"/>
      <c r="F89" s="159"/>
      <c r="G89" s="159"/>
      <c r="H89" s="159"/>
      <c r="I89" s="159"/>
      <c r="J89" s="159"/>
      <c r="K89" s="159"/>
      <c r="L89" s="159"/>
      <c r="M89" s="159"/>
      <c r="N89" s="159"/>
      <c r="O89" s="159"/>
      <c r="P89" s="159"/>
      <c r="Q89" s="159"/>
      <c r="R89" s="159"/>
      <c r="S89" s="159"/>
      <c r="T89" s="159"/>
      <c r="U89" s="159"/>
      <c r="V89" s="159"/>
      <c r="W89" s="159"/>
      <c r="X89" s="159"/>
      <c r="Y89" s="181"/>
      <c r="Z89" s="181"/>
    </row>
    <row r="90" spans="1:26" ht="14.25" customHeight="1" x14ac:dyDescent="0.2">
      <c r="A90" s="161"/>
      <c r="B90" s="160"/>
      <c r="C90" s="159"/>
      <c r="D90" s="159"/>
      <c r="E90" s="159"/>
      <c r="F90" s="159"/>
      <c r="G90" s="159"/>
      <c r="H90" s="159"/>
      <c r="I90" s="159"/>
      <c r="J90" s="159"/>
      <c r="K90" s="159"/>
      <c r="L90" s="159"/>
      <c r="M90" s="159"/>
      <c r="N90" s="159"/>
      <c r="O90" s="159"/>
      <c r="P90" s="159"/>
      <c r="Q90" s="159"/>
      <c r="R90" s="159"/>
      <c r="S90" s="159"/>
      <c r="T90" s="159"/>
      <c r="U90" s="159"/>
      <c r="V90" s="159"/>
      <c r="W90" s="159"/>
      <c r="X90" s="159"/>
      <c r="Y90" s="181"/>
      <c r="Z90" s="181"/>
    </row>
    <row r="91" spans="1:26" ht="14.25" customHeight="1" x14ac:dyDescent="0.2">
      <c r="A91" s="161"/>
      <c r="B91" s="160"/>
      <c r="C91" s="159"/>
      <c r="D91" s="159"/>
      <c r="E91" s="159"/>
      <c r="F91" s="159"/>
      <c r="G91" s="159"/>
      <c r="H91" s="159"/>
      <c r="I91" s="159"/>
      <c r="J91" s="159"/>
      <c r="K91" s="159"/>
      <c r="L91" s="159"/>
      <c r="M91" s="159"/>
      <c r="N91" s="159"/>
      <c r="O91" s="159"/>
      <c r="P91" s="159"/>
      <c r="Q91" s="159"/>
      <c r="R91" s="159"/>
      <c r="S91" s="159"/>
      <c r="T91" s="159"/>
      <c r="U91" s="159"/>
      <c r="V91" s="159"/>
      <c r="W91" s="159"/>
      <c r="X91" s="159"/>
      <c r="Y91" s="181"/>
      <c r="Z91" s="181"/>
    </row>
    <row r="92" spans="1:26" ht="14.25" customHeight="1" x14ac:dyDescent="0.2">
      <c r="A92" s="161"/>
      <c r="B92" s="160"/>
      <c r="C92" s="159"/>
      <c r="D92" s="159"/>
      <c r="E92" s="159"/>
      <c r="F92" s="159"/>
      <c r="G92" s="159"/>
      <c r="H92" s="159"/>
      <c r="I92" s="159"/>
      <c r="J92" s="159"/>
      <c r="K92" s="159"/>
      <c r="L92" s="159"/>
      <c r="M92" s="159"/>
      <c r="N92" s="159"/>
      <c r="O92" s="159"/>
      <c r="P92" s="159"/>
      <c r="Q92" s="159"/>
      <c r="R92" s="159"/>
      <c r="S92" s="159"/>
      <c r="T92" s="159"/>
      <c r="U92" s="159"/>
      <c r="V92" s="159"/>
      <c r="W92" s="159"/>
      <c r="X92" s="159"/>
      <c r="Y92" s="181"/>
      <c r="Z92" s="181"/>
    </row>
    <row r="93" spans="1:26" ht="14.25" customHeight="1" x14ac:dyDescent="0.2">
      <c r="A93" s="161"/>
      <c r="B93" s="160"/>
      <c r="C93" s="159"/>
      <c r="D93" s="159"/>
      <c r="E93" s="159"/>
      <c r="F93" s="159"/>
      <c r="G93" s="159"/>
      <c r="H93" s="159"/>
      <c r="I93" s="159"/>
      <c r="J93" s="159"/>
      <c r="K93" s="159"/>
      <c r="L93" s="159"/>
      <c r="M93" s="159"/>
      <c r="N93" s="159"/>
      <c r="O93" s="159"/>
      <c r="P93" s="159"/>
      <c r="Q93" s="159"/>
      <c r="R93" s="159"/>
      <c r="S93" s="159"/>
      <c r="T93" s="159"/>
      <c r="U93" s="159"/>
      <c r="V93" s="159"/>
      <c r="W93" s="159"/>
      <c r="X93" s="159"/>
      <c r="Y93" s="181"/>
      <c r="Z93" s="181"/>
    </row>
    <row r="94" spans="1:26" ht="14.25" customHeight="1" x14ac:dyDescent="0.2">
      <c r="A94" s="161"/>
      <c r="B94" s="160"/>
      <c r="C94" s="159"/>
      <c r="D94" s="159"/>
      <c r="E94" s="159"/>
      <c r="F94" s="159"/>
      <c r="G94" s="159"/>
      <c r="H94" s="159"/>
      <c r="I94" s="159"/>
      <c r="J94" s="159"/>
      <c r="K94" s="159"/>
      <c r="L94" s="159"/>
      <c r="M94" s="159"/>
      <c r="N94" s="159"/>
      <c r="O94" s="159"/>
      <c r="P94" s="159"/>
      <c r="Q94" s="159"/>
      <c r="R94" s="159"/>
      <c r="S94" s="159"/>
      <c r="T94" s="159"/>
      <c r="U94" s="159"/>
      <c r="V94" s="159"/>
      <c r="W94" s="159"/>
      <c r="X94" s="159"/>
      <c r="Y94" s="181"/>
      <c r="Z94" s="181"/>
    </row>
    <row r="95" spans="1:26" ht="14.25" customHeight="1" x14ac:dyDescent="0.2">
      <c r="A95" s="161"/>
      <c r="B95" s="160"/>
      <c r="C95" s="159"/>
      <c r="D95" s="159"/>
      <c r="E95" s="159"/>
      <c r="F95" s="159"/>
      <c r="G95" s="159"/>
      <c r="H95" s="159"/>
      <c r="I95" s="159"/>
      <c r="J95" s="159"/>
      <c r="K95" s="159"/>
      <c r="L95" s="159"/>
      <c r="M95" s="159"/>
      <c r="N95" s="159"/>
      <c r="O95" s="159"/>
      <c r="P95" s="159"/>
      <c r="Q95" s="159"/>
      <c r="R95" s="159"/>
      <c r="S95" s="159"/>
      <c r="T95" s="159"/>
      <c r="U95" s="159"/>
      <c r="V95" s="159"/>
      <c r="W95" s="159"/>
      <c r="X95" s="159"/>
      <c r="Y95" s="181"/>
      <c r="Z95" s="181"/>
    </row>
    <row r="96" spans="1:26" ht="14.25" customHeight="1" x14ac:dyDescent="0.2">
      <c r="A96" s="161"/>
      <c r="B96" s="160"/>
      <c r="C96" s="159"/>
      <c r="D96" s="159"/>
      <c r="E96" s="159"/>
      <c r="F96" s="159"/>
      <c r="G96" s="159"/>
      <c r="H96" s="159"/>
      <c r="I96" s="159"/>
      <c r="J96" s="159"/>
      <c r="K96" s="159"/>
      <c r="L96" s="159"/>
      <c r="M96" s="159"/>
      <c r="N96" s="159"/>
      <c r="O96" s="159"/>
      <c r="P96" s="159"/>
      <c r="Q96" s="159"/>
      <c r="R96" s="159"/>
      <c r="S96" s="159"/>
      <c r="T96" s="159"/>
      <c r="U96" s="159"/>
      <c r="V96" s="159"/>
      <c r="W96" s="159"/>
      <c r="X96" s="159"/>
      <c r="Y96" s="181"/>
      <c r="Z96" s="181"/>
    </row>
    <row r="97" spans="1:26" ht="14.25" customHeight="1" x14ac:dyDescent="0.2">
      <c r="A97" s="161"/>
      <c r="B97" s="160"/>
      <c r="C97" s="159"/>
      <c r="D97" s="159"/>
      <c r="E97" s="159"/>
      <c r="F97" s="159"/>
      <c r="G97" s="159"/>
      <c r="H97" s="159"/>
      <c r="I97" s="159"/>
      <c r="J97" s="159"/>
      <c r="K97" s="159"/>
      <c r="L97" s="159"/>
      <c r="M97" s="159"/>
      <c r="N97" s="159"/>
      <c r="O97" s="159"/>
      <c r="P97" s="159"/>
      <c r="Q97" s="159"/>
      <c r="R97" s="159"/>
      <c r="S97" s="159"/>
      <c r="T97" s="159"/>
      <c r="U97" s="159"/>
      <c r="V97" s="159"/>
      <c r="W97" s="159"/>
      <c r="X97" s="159"/>
      <c r="Y97" s="181"/>
      <c r="Z97" s="181"/>
    </row>
    <row r="98" spans="1:26" ht="14.25" customHeight="1" x14ac:dyDescent="0.2">
      <c r="A98" s="161"/>
      <c r="B98" s="160"/>
      <c r="C98" s="159"/>
      <c r="D98" s="159"/>
      <c r="E98" s="159"/>
      <c r="F98" s="159"/>
      <c r="G98" s="159"/>
      <c r="H98" s="159"/>
      <c r="I98" s="159"/>
      <c r="J98" s="159"/>
      <c r="K98" s="159"/>
      <c r="L98" s="159"/>
      <c r="M98" s="159"/>
      <c r="N98" s="159"/>
      <c r="O98" s="159"/>
      <c r="P98" s="159"/>
      <c r="Q98" s="159"/>
      <c r="R98" s="159"/>
      <c r="S98" s="159"/>
      <c r="T98" s="159"/>
      <c r="U98" s="159"/>
      <c r="V98" s="159"/>
      <c r="W98" s="159"/>
      <c r="X98" s="159"/>
      <c r="Y98" s="181"/>
      <c r="Z98" s="181"/>
    </row>
    <row r="99" spans="1:26" ht="14.25" customHeight="1" x14ac:dyDescent="0.2">
      <c r="A99" s="161"/>
      <c r="B99" s="160"/>
      <c r="C99" s="159"/>
      <c r="D99" s="159"/>
      <c r="E99" s="159"/>
      <c r="F99" s="159"/>
      <c r="G99" s="159"/>
      <c r="H99" s="159"/>
      <c r="I99" s="159"/>
      <c r="J99" s="159"/>
      <c r="K99" s="159"/>
      <c r="L99" s="159"/>
      <c r="M99" s="159"/>
      <c r="N99" s="159"/>
      <c r="O99" s="159"/>
      <c r="P99" s="159"/>
      <c r="Q99" s="159"/>
      <c r="R99" s="159"/>
      <c r="S99" s="159"/>
      <c r="T99" s="159"/>
      <c r="U99" s="159"/>
      <c r="V99" s="159"/>
      <c r="W99" s="159"/>
      <c r="X99" s="159"/>
      <c r="Y99" s="181"/>
      <c r="Z99" s="181"/>
    </row>
    <row r="100" spans="1:26" ht="14.25" customHeight="1" x14ac:dyDescent="0.2">
      <c r="A100" s="161"/>
      <c r="B100" s="160"/>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81"/>
      <c r="Z100" s="181"/>
    </row>
    <row r="101" spans="1:26" ht="14.25" customHeight="1" x14ac:dyDescent="0.2">
      <c r="A101" s="161"/>
      <c r="B101" s="160"/>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81"/>
      <c r="Z101" s="181"/>
    </row>
    <row r="102" spans="1:26" ht="14.25" customHeight="1" x14ac:dyDescent="0.2">
      <c r="A102" s="161"/>
      <c r="B102" s="160"/>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81"/>
      <c r="Z102" s="181"/>
    </row>
    <row r="103" spans="1:26" ht="14.25" customHeight="1" x14ac:dyDescent="0.2">
      <c r="A103" s="161"/>
      <c r="B103" s="160"/>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81"/>
      <c r="Z103" s="181"/>
    </row>
    <row r="104" spans="1:26" ht="14.25" customHeight="1" x14ac:dyDescent="0.2">
      <c r="A104" s="161"/>
      <c r="B104" s="160"/>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81"/>
      <c r="Z104" s="181"/>
    </row>
    <row r="105" spans="1:26" ht="14.25" customHeight="1" x14ac:dyDescent="0.2">
      <c r="A105" s="161"/>
      <c r="B105" s="160"/>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81"/>
      <c r="Z105" s="181"/>
    </row>
    <row r="106" spans="1:26" ht="14.25" customHeight="1" x14ac:dyDescent="0.2">
      <c r="A106" s="161"/>
      <c r="B106" s="160"/>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81"/>
      <c r="Z106" s="181"/>
    </row>
    <row r="107" spans="1:26" ht="14.25" customHeight="1" x14ac:dyDescent="0.2">
      <c r="A107" s="161"/>
      <c r="B107" s="160"/>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81"/>
      <c r="Z107" s="181"/>
    </row>
    <row r="108" spans="1:26" ht="14.25" customHeight="1" x14ac:dyDescent="0.2">
      <c r="A108" s="161"/>
      <c r="B108" s="160"/>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81"/>
      <c r="Z108" s="181"/>
    </row>
    <row r="109" spans="1:26" ht="14.25" customHeight="1" x14ac:dyDescent="0.2">
      <c r="A109" s="161"/>
      <c r="B109" s="160"/>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81"/>
      <c r="Z109" s="181"/>
    </row>
    <row r="110" spans="1:26" ht="14.25" customHeight="1" x14ac:dyDescent="0.2">
      <c r="A110" s="161"/>
      <c r="B110" s="160"/>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81"/>
      <c r="Z110" s="181"/>
    </row>
    <row r="111" spans="1:26" ht="14.25" customHeight="1" x14ac:dyDescent="0.2">
      <c r="A111" s="161"/>
      <c r="B111" s="160"/>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81"/>
      <c r="Z111" s="181"/>
    </row>
    <row r="112" spans="1:26" ht="14.25" customHeight="1" x14ac:dyDescent="0.2">
      <c r="A112" s="161"/>
      <c r="B112" s="160"/>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81"/>
      <c r="Z112" s="181"/>
    </row>
    <row r="113" spans="1:26" ht="14.25" customHeight="1" x14ac:dyDescent="0.2">
      <c r="A113" s="161"/>
      <c r="B113" s="160"/>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81"/>
      <c r="Z113" s="181"/>
    </row>
    <row r="114" spans="1:26" ht="14.25" customHeight="1" x14ac:dyDescent="0.2">
      <c r="A114" s="161"/>
      <c r="B114" s="160"/>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81"/>
      <c r="Z114" s="181"/>
    </row>
    <row r="115" spans="1:26" ht="14.25" customHeight="1" x14ac:dyDescent="0.2">
      <c r="A115" s="161"/>
      <c r="B115" s="160"/>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81"/>
      <c r="Z115" s="181"/>
    </row>
    <row r="116" spans="1:26" ht="14.25" customHeight="1" x14ac:dyDescent="0.2">
      <c r="A116" s="161"/>
      <c r="B116" s="160"/>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81"/>
      <c r="Z116" s="181"/>
    </row>
    <row r="117" spans="1:26" ht="14.25" customHeight="1" x14ac:dyDescent="0.2">
      <c r="A117" s="161"/>
      <c r="B117" s="160"/>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81"/>
      <c r="Z117" s="181"/>
    </row>
    <row r="118" spans="1:26" ht="14.25" customHeight="1" x14ac:dyDescent="0.2">
      <c r="A118" s="161"/>
      <c r="B118" s="160"/>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81"/>
      <c r="Z118" s="181"/>
    </row>
    <row r="119" spans="1:26" ht="14.25" customHeight="1" x14ac:dyDescent="0.2">
      <c r="A119" s="161"/>
      <c r="B119" s="160"/>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81"/>
      <c r="Z119" s="181"/>
    </row>
    <row r="120" spans="1:26" ht="14.25" customHeight="1" x14ac:dyDescent="0.2">
      <c r="A120" s="161"/>
      <c r="B120" s="160"/>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81"/>
      <c r="Z120" s="181"/>
    </row>
    <row r="121" spans="1:26" ht="14.25" customHeight="1" x14ac:dyDescent="0.2">
      <c r="A121" s="161"/>
      <c r="B121" s="160"/>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81"/>
      <c r="Z121" s="181"/>
    </row>
    <row r="122" spans="1:26" ht="14.25" customHeight="1" x14ac:dyDescent="0.2">
      <c r="A122" s="161"/>
      <c r="B122" s="160"/>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81"/>
      <c r="Z122" s="181"/>
    </row>
    <row r="123" spans="1:26" ht="14.25" customHeight="1" x14ac:dyDescent="0.2">
      <c r="A123" s="161"/>
      <c r="B123" s="160"/>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81"/>
      <c r="Z123" s="181"/>
    </row>
    <row r="124" spans="1:26" ht="14.25" customHeight="1" x14ac:dyDescent="0.2">
      <c r="A124" s="161"/>
      <c r="B124" s="160"/>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81"/>
      <c r="Z124" s="181"/>
    </row>
    <row r="125" spans="1:26" ht="14.25" customHeight="1" x14ac:dyDescent="0.2">
      <c r="A125" s="161"/>
      <c r="B125" s="160"/>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81"/>
      <c r="Z125" s="181"/>
    </row>
    <row r="126" spans="1:26" ht="14.25" customHeight="1" x14ac:dyDescent="0.2">
      <c r="A126" s="161"/>
      <c r="B126" s="160"/>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81"/>
      <c r="Z126" s="181"/>
    </row>
    <row r="127" spans="1:26" ht="14.25" customHeight="1" x14ac:dyDescent="0.2">
      <c r="A127" s="161"/>
      <c r="B127" s="160"/>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81"/>
      <c r="Z127" s="181"/>
    </row>
    <row r="128" spans="1:26" ht="14.25" customHeight="1" x14ac:dyDescent="0.2">
      <c r="A128" s="161"/>
      <c r="B128" s="160"/>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81"/>
      <c r="Z128" s="181"/>
    </row>
    <row r="129" spans="1:26" ht="14.25" customHeight="1" x14ac:dyDescent="0.2">
      <c r="A129" s="161"/>
      <c r="B129" s="160"/>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81"/>
      <c r="Z129" s="181"/>
    </row>
    <row r="130" spans="1:26" ht="14.25" customHeight="1" x14ac:dyDescent="0.2">
      <c r="A130" s="161"/>
      <c r="B130" s="160"/>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81"/>
      <c r="Z130" s="181"/>
    </row>
    <row r="131" spans="1:26" ht="14.25" customHeight="1" x14ac:dyDescent="0.2">
      <c r="A131" s="161"/>
      <c r="B131" s="160"/>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81"/>
      <c r="Z131" s="181"/>
    </row>
    <row r="132" spans="1:26" ht="14.25" customHeight="1" x14ac:dyDescent="0.2">
      <c r="A132" s="161"/>
      <c r="B132" s="160"/>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81"/>
      <c r="Z132" s="181"/>
    </row>
    <row r="133" spans="1:26" ht="14.25" customHeight="1" x14ac:dyDescent="0.2">
      <c r="A133" s="161"/>
      <c r="B133" s="160"/>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81"/>
      <c r="Z133" s="181"/>
    </row>
    <row r="134" spans="1:26" ht="14.25" customHeight="1" x14ac:dyDescent="0.2">
      <c r="A134" s="161"/>
      <c r="B134" s="160"/>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81"/>
      <c r="Z134" s="181"/>
    </row>
    <row r="135" spans="1:26" ht="14.25" customHeight="1" x14ac:dyDescent="0.2">
      <c r="A135" s="161"/>
      <c r="B135" s="160"/>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81"/>
      <c r="Z135" s="181"/>
    </row>
    <row r="136" spans="1:26" ht="14.25" customHeight="1" x14ac:dyDescent="0.2">
      <c r="A136" s="161"/>
      <c r="B136" s="160"/>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81"/>
      <c r="Z136" s="181"/>
    </row>
    <row r="137" spans="1:26" ht="14.25" customHeight="1" x14ac:dyDescent="0.2">
      <c r="A137" s="161"/>
      <c r="B137" s="160"/>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81"/>
      <c r="Z137" s="181"/>
    </row>
    <row r="138" spans="1:26" ht="14.25" customHeight="1" x14ac:dyDescent="0.2">
      <c r="A138" s="161"/>
      <c r="B138" s="160"/>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81"/>
      <c r="Z138" s="181"/>
    </row>
    <row r="139" spans="1:26" ht="14.25" customHeight="1" x14ac:dyDescent="0.2">
      <c r="A139" s="161"/>
      <c r="B139" s="160"/>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81"/>
      <c r="Z139" s="181"/>
    </row>
    <row r="140" spans="1:26" ht="14.25" customHeight="1" x14ac:dyDescent="0.2">
      <c r="A140" s="161"/>
      <c r="B140" s="160"/>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81"/>
      <c r="Z140" s="181"/>
    </row>
    <row r="141" spans="1:26" ht="14.25" customHeight="1" x14ac:dyDescent="0.2">
      <c r="A141" s="161"/>
      <c r="B141" s="160"/>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81"/>
      <c r="Z141" s="181"/>
    </row>
    <row r="142" spans="1:26" ht="14.25" customHeight="1" x14ac:dyDescent="0.2">
      <c r="A142" s="161"/>
      <c r="B142" s="160"/>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81"/>
      <c r="Z142" s="181"/>
    </row>
    <row r="143" spans="1:26" ht="14.25" customHeight="1" x14ac:dyDescent="0.2">
      <c r="A143" s="161"/>
      <c r="B143" s="160"/>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81"/>
      <c r="Z143" s="181"/>
    </row>
    <row r="144" spans="1:26" ht="14.25" customHeight="1" x14ac:dyDescent="0.2">
      <c r="A144" s="161"/>
      <c r="B144" s="160"/>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81"/>
      <c r="Z144" s="181"/>
    </row>
    <row r="145" spans="1:26" ht="14.25" customHeight="1" x14ac:dyDescent="0.2">
      <c r="A145" s="161"/>
      <c r="B145" s="160"/>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81"/>
      <c r="Z145" s="181"/>
    </row>
    <row r="146" spans="1:26" ht="14.25" customHeight="1" x14ac:dyDescent="0.2">
      <c r="A146" s="161"/>
      <c r="B146" s="160"/>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81"/>
      <c r="Z146" s="181"/>
    </row>
    <row r="147" spans="1:26" ht="14.25" customHeight="1" x14ac:dyDescent="0.2">
      <c r="A147" s="161"/>
      <c r="B147" s="160"/>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81"/>
      <c r="Z147" s="181"/>
    </row>
    <row r="148" spans="1:26" ht="14.25" customHeight="1" x14ac:dyDescent="0.2">
      <c r="A148" s="161"/>
      <c r="B148" s="160"/>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81"/>
      <c r="Z148" s="181"/>
    </row>
    <row r="149" spans="1:26" ht="14.25" customHeight="1" x14ac:dyDescent="0.2">
      <c r="A149" s="161"/>
      <c r="B149" s="160"/>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81"/>
      <c r="Z149" s="181"/>
    </row>
    <row r="150" spans="1:26" ht="14.25" customHeight="1" x14ac:dyDescent="0.2">
      <c r="A150" s="161"/>
      <c r="B150" s="160"/>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81"/>
      <c r="Z150" s="181"/>
    </row>
    <row r="151" spans="1:26" ht="14.25" customHeight="1" x14ac:dyDescent="0.2">
      <c r="A151" s="161"/>
      <c r="B151" s="160"/>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81"/>
      <c r="Z151" s="181"/>
    </row>
    <row r="152" spans="1:26" ht="14.25" customHeight="1" x14ac:dyDescent="0.2">
      <c r="A152" s="161"/>
      <c r="B152" s="160"/>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81"/>
      <c r="Z152" s="181"/>
    </row>
    <row r="153" spans="1:26" ht="14.25" customHeight="1" x14ac:dyDescent="0.2">
      <c r="A153" s="161"/>
      <c r="B153" s="160"/>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81"/>
      <c r="Z153" s="181"/>
    </row>
    <row r="154" spans="1:26" ht="14.25" customHeight="1" x14ac:dyDescent="0.2">
      <c r="A154" s="161"/>
      <c r="B154" s="160"/>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81"/>
      <c r="Z154" s="181"/>
    </row>
    <row r="155" spans="1:26" ht="14.25" customHeight="1" x14ac:dyDescent="0.2">
      <c r="A155" s="161"/>
      <c r="B155" s="160"/>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81"/>
      <c r="Z155" s="181"/>
    </row>
    <row r="156" spans="1:26" ht="14.25" customHeight="1" x14ac:dyDescent="0.2">
      <c r="A156" s="161"/>
      <c r="B156" s="160"/>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81"/>
      <c r="Z156" s="181"/>
    </row>
    <row r="157" spans="1:26" ht="14.25" customHeight="1" x14ac:dyDescent="0.2">
      <c r="A157" s="161"/>
      <c r="B157" s="160"/>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81"/>
      <c r="Z157" s="181"/>
    </row>
    <row r="158" spans="1:26" ht="14.25" customHeight="1" x14ac:dyDescent="0.2">
      <c r="A158" s="161"/>
      <c r="B158" s="160"/>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81"/>
      <c r="Z158" s="181"/>
    </row>
    <row r="159" spans="1:26" ht="14.25" customHeight="1" x14ac:dyDescent="0.2">
      <c r="A159" s="161"/>
      <c r="B159" s="160"/>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81"/>
      <c r="Z159" s="181"/>
    </row>
    <row r="160" spans="1:26" ht="14.25" customHeight="1" x14ac:dyDescent="0.2">
      <c r="A160" s="161"/>
      <c r="B160" s="160"/>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81"/>
      <c r="Z160" s="181"/>
    </row>
    <row r="161" spans="1:26" ht="14.25" customHeight="1" x14ac:dyDescent="0.2">
      <c r="A161" s="161"/>
      <c r="B161" s="160"/>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81"/>
      <c r="Z161" s="181"/>
    </row>
    <row r="162" spans="1:26" ht="14.25" customHeight="1" x14ac:dyDescent="0.2">
      <c r="A162" s="161"/>
      <c r="B162" s="160"/>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81"/>
      <c r="Z162" s="181"/>
    </row>
    <row r="163" spans="1:26" ht="14.25" customHeight="1" x14ac:dyDescent="0.2">
      <c r="A163" s="161"/>
      <c r="B163" s="160"/>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81"/>
      <c r="Z163" s="181"/>
    </row>
    <row r="164" spans="1:26" ht="14.25" customHeight="1" x14ac:dyDescent="0.2">
      <c r="A164" s="161"/>
      <c r="B164" s="160"/>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81"/>
      <c r="Z164" s="181"/>
    </row>
    <row r="165" spans="1:26" ht="14.25" customHeight="1" x14ac:dyDescent="0.2">
      <c r="A165" s="161"/>
      <c r="B165" s="160"/>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81"/>
      <c r="Z165" s="181"/>
    </row>
    <row r="166" spans="1:26" ht="14.25" customHeight="1" x14ac:dyDescent="0.2">
      <c r="A166" s="161"/>
      <c r="B166" s="160"/>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81"/>
      <c r="Z166" s="181"/>
    </row>
    <row r="167" spans="1:26" ht="14.25" customHeight="1" x14ac:dyDescent="0.2">
      <c r="A167" s="161"/>
      <c r="B167" s="160"/>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81"/>
      <c r="Z167" s="181"/>
    </row>
    <row r="168" spans="1:26" ht="14.25" customHeight="1" x14ac:dyDescent="0.2">
      <c r="A168" s="161"/>
      <c r="B168" s="160"/>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81"/>
      <c r="Z168" s="181"/>
    </row>
    <row r="169" spans="1:26" ht="14.25" customHeight="1" x14ac:dyDescent="0.2">
      <c r="A169" s="161"/>
      <c r="B169" s="160"/>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81"/>
      <c r="Z169" s="181"/>
    </row>
    <row r="170" spans="1:26" ht="14.25" customHeight="1" x14ac:dyDescent="0.2">
      <c r="A170" s="161"/>
      <c r="B170" s="160"/>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81"/>
      <c r="Z170" s="181"/>
    </row>
    <row r="171" spans="1:26" ht="14.25" customHeight="1" x14ac:dyDescent="0.2">
      <c r="A171" s="161"/>
      <c r="B171" s="160"/>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81"/>
      <c r="Z171" s="181"/>
    </row>
    <row r="172" spans="1:26" ht="14.25" customHeight="1" x14ac:dyDescent="0.2">
      <c r="A172" s="161"/>
      <c r="B172" s="160"/>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81"/>
      <c r="Z172" s="181"/>
    </row>
    <row r="173" spans="1:26" ht="14.25" customHeight="1" x14ac:dyDescent="0.2">
      <c r="A173" s="161"/>
      <c r="B173" s="160"/>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81"/>
      <c r="Z173" s="181"/>
    </row>
    <row r="174" spans="1:26" ht="14.25" customHeight="1" x14ac:dyDescent="0.2">
      <c r="A174" s="161"/>
      <c r="B174" s="160"/>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81"/>
      <c r="Z174" s="181"/>
    </row>
    <row r="175" spans="1:26" ht="14.25" customHeight="1" x14ac:dyDescent="0.2">
      <c r="A175" s="161"/>
      <c r="B175" s="160"/>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81"/>
      <c r="Z175" s="181"/>
    </row>
    <row r="176" spans="1:26" ht="14.25" customHeight="1" x14ac:dyDescent="0.2">
      <c r="A176" s="161"/>
      <c r="B176" s="160"/>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81"/>
      <c r="Z176" s="181"/>
    </row>
    <row r="177" spans="1:26" ht="14.25" customHeight="1" x14ac:dyDescent="0.2">
      <c r="A177" s="161"/>
      <c r="B177" s="160"/>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81"/>
      <c r="Z177" s="181"/>
    </row>
    <row r="178" spans="1:26" ht="14.25" customHeight="1" x14ac:dyDescent="0.2">
      <c r="A178" s="161"/>
      <c r="B178" s="160"/>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81"/>
      <c r="Z178" s="181"/>
    </row>
    <row r="179" spans="1:26" ht="14.25" customHeight="1" x14ac:dyDescent="0.2">
      <c r="A179" s="161"/>
      <c r="B179" s="160"/>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81"/>
      <c r="Z179" s="181"/>
    </row>
    <row r="180" spans="1:26" ht="14.25" customHeight="1" x14ac:dyDescent="0.2">
      <c r="A180" s="161"/>
      <c r="B180" s="160"/>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81"/>
      <c r="Z180" s="181"/>
    </row>
    <row r="181" spans="1:26" ht="14.25" customHeight="1" x14ac:dyDescent="0.2">
      <c r="A181" s="161"/>
      <c r="B181" s="160"/>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81"/>
      <c r="Z181" s="181"/>
    </row>
    <row r="182" spans="1:26" ht="14.25" customHeight="1" x14ac:dyDescent="0.2">
      <c r="A182" s="161"/>
      <c r="B182" s="160"/>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81"/>
      <c r="Z182" s="181"/>
    </row>
    <row r="183" spans="1:26" ht="14.25" customHeight="1" x14ac:dyDescent="0.2">
      <c r="A183" s="161"/>
      <c r="B183" s="160"/>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81"/>
      <c r="Z183" s="181"/>
    </row>
    <row r="184" spans="1:26" ht="14.25" customHeight="1" x14ac:dyDescent="0.2">
      <c r="A184" s="161"/>
      <c r="B184" s="160"/>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81"/>
      <c r="Z184" s="181"/>
    </row>
    <row r="185" spans="1:26" ht="14.25" customHeight="1" x14ac:dyDescent="0.2">
      <c r="A185" s="161"/>
      <c r="B185" s="160"/>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81"/>
      <c r="Z185" s="181"/>
    </row>
    <row r="186" spans="1:26" ht="14.25" customHeight="1" x14ac:dyDescent="0.2">
      <c r="A186" s="161"/>
      <c r="B186" s="160"/>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81"/>
      <c r="Z186" s="181"/>
    </row>
    <row r="187" spans="1:26" ht="14.25" customHeight="1" x14ac:dyDescent="0.2">
      <c r="A187" s="161"/>
      <c r="B187" s="160"/>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81"/>
      <c r="Z187" s="181"/>
    </row>
    <row r="188" spans="1:26" ht="14.25" customHeight="1" x14ac:dyDescent="0.2">
      <c r="A188" s="161"/>
      <c r="B188" s="160"/>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81"/>
      <c r="Z188" s="181"/>
    </row>
    <row r="189" spans="1:26" ht="14.25" customHeight="1" x14ac:dyDescent="0.2">
      <c r="A189" s="161"/>
      <c r="B189" s="160"/>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81"/>
      <c r="Z189" s="181"/>
    </row>
    <row r="190" spans="1:26" ht="14.25" customHeight="1" x14ac:dyDescent="0.2">
      <c r="A190" s="161"/>
      <c r="B190" s="160"/>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81"/>
      <c r="Z190" s="181"/>
    </row>
    <row r="191" spans="1:26" ht="14.25" customHeight="1" x14ac:dyDescent="0.2">
      <c r="A191" s="161"/>
      <c r="B191" s="160"/>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81"/>
      <c r="Z191" s="181"/>
    </row>
    <row r="192" spans="1:26" ht="14.25" customHeight="1" x14ac:dyDescent="0.2">
      <c r="A192" s="161"/>
      <c r="B192" s="160"/>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81"/>
      <c r="Z192" s="181"/>
    </row>
    <row r="193" spans="1:26" ht="14.25" customHeight="1" x14ac:dyDescent="0.2">
      <c r="A193" s="161"/>
      <c r="B193" s="160"/>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81"/>
      <c r="Z193" s="181"/>
    </row>
    <row r="194" spans="1:26" ht="14.25" customHeight="1" x14ac:dyDescent="0.2">
      <c r="A194" s="161"/>
      <c r="B194" s="160"/>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81"/>
      <c r="Z194" s="181"/>
    </row>
    <row r="195" spans="1:26" ht="14.25" customHeight="1" x14ac:dyDescent="0.2">
      <c r="A195" s="161"/>
      <c r="B195" s="160"/>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81"/>
      <c r="Z195" s="181"/>
    </row>
    <row r="196" spans="1:26" ht="14.25" customHeight="1" x14ac:dyDescent="0.2">
      <c r="A196" s="161"/>
      <c r="B196" s="160"/>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81"/>
      <c r="Z196" s="181"/>
    </row>
    <row r="197" spans="1:26" ht="14.25" customHeight="1" x14ac:dyDescent="0.2">
      <c r="A197" s="161"/>
      <c r="B197" s="160"/>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81"/>
      <c r="Z197" s="181"/>
    </row>
    <row r="198" spans="1:26" ht="14.25" customHeight="1" x14ac:dyDescent="0.2">
      <c r="A198" s="161"/>
      <c r="B198" s="160"/>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81"/>
      <c r="Z198" s="181"/>
    </row>
    <row r="199" spans="1:26" ht="14.25" customHeight="1" x14ac:dyDescent="0.2">
      <c r="A199" s="161"/>
      <c r="B199" s="160"/>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81"/>
      <c r="Z199" s="181"/>
    </row>
    <row r="200" spans="1:26" ht="14.25" customHeight="1" x14ac:dyDescent="0.2">
      <c r="A200" s="161"/>
      <c r="B200" s="160"/>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81"/>
      <c r="Z200" s="181"/>
    </row>
    <row r="201" spans="1:26" ht="14.25" customHeight="1" x14ac:dyDescent="0.2">
      <c r="A201" s="161"/>
      <c r="B201" s="160"/>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81"/>
      <c r="Z201" s="181"/>
    </row>
    <row r="202" spans="1:26" ht="14.25" customHeight="1" x14ac:dyDescent="0.2">
      <c r="A202" s="161"/>
      <c r="B202" s="160"/>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81"/>
      <c r="Z202" s="181"/>
    </row>
    <row r="203" spans="1:26" ht="14.25" customHeight="1" x14ac:dyDescent="0.2">
      <c r="A203" s="161"/>
      <c r="B203" s="160"/>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81"/>
      <c r="Z203" s="181"/>
    </row>
    <row r="204" spans="1:26" ht="14.25" customHeight="1" x14ac:dyDescent="0.2">
      <c r="A204" s="161"/>
      <c r="B204" s="160"/>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81"/>
      <c r="Z204" s="181"/>
    </row>
    <row r="205" spans="1:26" ht="14.25" customHeight="1" x14ac:dyDescent="0.2">
      <c r="A205" s="161"/>
      <c r="B205" s="160"/>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81"/>
      <c r="Z205" s="181"/>
    </row>
    <row r="206" spans="1:26" ht="14.25" customHeight="1" x14ac:dyDescent="0.2">
      <c r="A206" s="161"/>
      <c r="B206" s="160"/>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81"/>
      <c r="Z206" s="181"/>
    </row>
    <row r="207" spans="1:26" ht="14.25" customHeight="1" x14ac:dyDescent="0.2">
      <c r="A207" s="161"/>
      <c r="B207" s="160"/>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81"/>
      <c r="Z207" s="181"/>
    </row>
    <row r="208" spans="1:26" ht="14.25" customHeight="1" x14ac:dyDescent="0.2">
      <c r="A208" s="161"/>
      <c r="B208" s="160"/>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81"/>
      <c r="Z208" s="181"/>
    </row>
    <row r="209" spans="1:26" ht="14.25" customHeight="1" x14ac:dyDescent="0.2">
      <c r="A209" s="161"/>
      <c r="B209" s="160"/>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81"/>
      <c r="Z209" s="181"/>
    </row>
    <row r="210" spans="1:26" ht="14.25" customHeight="1" x14ac:dyDescent="0.2">
      <c r="A210" s="161"/>
      <c r="B210" s="160"/>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81"/>
      <c r="Z210" s="181"/>
    </row>
    <row r="211" spans="1:26" ht="14.25" customHeight="1" x14ac:dyDescent="0.2">
      <c r="A211" s="161"/>
      <c r="B211" s="160"/>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81"/>
      <c r="Z211" s="181"/>
    </row>
    <row r="212" spans="1:26" ht="14.25" customHeight="1" x14ac:dyDescent="0.2">
      <c r="A212" s="161"/>
      <c r="B212" s="160"/>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81"/>
      <c r="Z212" s="181"/>
    </row>
    <row r="213" spans="1:26" ht="14.25" customHeight="1" x14ac:dyDescent="0.2">
      <c r="A213" s="161"/>
      <c r="B213" s="160"/>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81"/>
      <c r="Z213" s="181"/>
    </row>
    <row r="214" spans="1:26" ht="14.25" customHeight="1" x14ac:dyDescent="0.2">
      <c r="A214" s="161"/>
      <c r="B214" s="160"/>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81"/>
      <c r="Z214" s="181"/>
    </row>
    <row r="215" spans="1:26" ht="14.25" customHeight="1" x14ac:dyDescent="0.2">
      <c r="A215" s="161"/>
      <c r="B215" s="160"/>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81"/>
      <c r="Z215" s="181"/>
    </row>
    <row r="216" spans="1:26" ht="14.25" customHeight="1" x14ac:dyDescent="0.2">
      <c r="A216" s="161"/>
      <c r="B216" s="160"/>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81"/>
      <c r="Z216" s="181"/>
    </row>
    <row r="217" spans="1:26" ht="14.25" customHeight="1" x14ac:dyDescent="0.2">
      <c r="A217" s="161"/>
      <c r="B217" s="160"/>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81"/>
      <c r="Z217" s="181"/>
    </row>
    <row r="218" spans="1:26" ht="14.25" customHeight="1" x14ac:dyDescent="0.2">
      <c r="A218" s="161"/>
      <c r="B218" s="160"/>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81"/>
      <c r="Z218" s="181"/>
    </row>
    <row r="219" spans="1:26" ht="14.25" customHeight="1" x14ac:dyDescent="0.2">
      <c r="A219" s="161"/>
      <c r="B219" s="160"/>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81"/>
      <c r="Z219" s="181"/>
    </row>
    <row r="220" spans="1:26" ht="14.25" customHeight="1" x14ac:dyDescent="0.2">
      <c r="A220" s="161"/>
      <c r="B220" s="160"/>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81"/>
      <c r="Z220" s="181"/>
    </row>
    <row r="221" spans="1:26" ht="14.25" customHeight="1" x14ac:dyDescent="0.2">
      <c r="A221" s="161"/>
      <c r="B221" s="160"/>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81"/>
      <c r="Z221" s="181"/>
    </row>
    <row r="222" spans="1:26" ht="14.25" customHeight="1" x14ac:dyDescent="0.2">
      <c r="A222" s="161"/>
      <c r="B222" s="160"/>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81"/>
      <c r="Z222" s="181"/>
    </row>
    <row r="223" spans="1:26" ht="14.25" customHeight="1" x14ac:dyDescent="0.2">
      <c r="A223" s="161"/>
      <c r="B223" s="160"/>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81"/>
      <c r="Z223" s="181"/>
    </row>
    <row r="224" spans="1:26" ht="14.25" customHeight="1" x14ac:dyDescent="0.2">
      <c r="A224" s="161"/>
      <c r="B224" s="160"/>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81"/>
      <c r="Z224" s="181"/>
    </row>
    <row r="225" spans="1:26" ht="14.25" customHeight="1" x14ac:dyDescent="0.2">
      <c r="A225" s="161"/>
      <c r="B225" s="160"/>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81"/>
      <c r="Z225" s="181"/>
    </row>
    <row r="226" spans="1:26" ht="14.25" customHeight="1" x14ac:dyDescent="0.2">
      <c r="A226" s="161"/>
      <c r="B226" s="160"/>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81"/>
      <c r="Z226" s="181"/>
    </row>
    <row r="227" spans="1:26" ht="14.25" customHeight="1" x14ac:dyDescent="0.2">
      <c r="A227" s="161"/>
      <c r="B227" s="160"/>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81"/>
      <c r="Z227" s="181"/>
    </row>
    <row r="228" spans="1:26" ht="14.25" customHeight="1" x14ac:dyDescent="0.2">
      <c r="A228" s="161"/>
      <c r="B228" s="160"/>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81"/>
      <c r="Z228" s="181"/>
    </row>
    <row r="229" spans="1:26" ht="14.25" customHeight="1" x14ac:dyDescent="0.2">
      <c r="A229" s="161"/>
      <c r="B229" s="160"/>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81"/>
      <c r="Z229" s="181"/>
    </row>
    <row r="230" spans="1:26" ht="14.25" customHeight="1" x14ac:dyDescent="0.2">
      <c r="A230" s="161"/>
      <c r="B230" s="160"/>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81"/>
      <c r="Z230" s="181"/>
    </row>
    <row r="231" spans="1:26" ht="14.25" customHeight="1" x14ac:dyDescent="0.2">
      <c r="A231" s="161"/>
      <c r="B231" s="160"/>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81"/>
      <c r="Z231" s="181"/>
    </row>
    <row r="232" spans="1:26" ht="14.25" customHeight="1" x14ac:dyDescent="0.2">
      <c r="A232" s="161"/>
      <c r="B232" s="160"/>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81"/>
      <c r="Z232" s="181"/>
    </row>
    <row r="233" spans="1:26" ht="14.25" customHeight="1" x14ac:dyDescent="0.2">
      <c r="A233" s="161"/>
      <c r="B233" s="160"/>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81"/>
      <c r="Z233" s="181"/>
    </row>
    <row r="234" spans="1:26" ht="14.25" customHeight="1" x14ac:dyDescent="0.2">
      <c r="A234" s="161"/>
      <c r="B234" s="160"/>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81"/>
      <c r="Z234" s="181"/>
    </row>
    <row r="235" spans="1:26" ht="14.25" customHeight="1" x14ac:dyDescent="0.2">
      <c r="A235" s="161"/>
      <c r="B235" s="160"/>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81"/>
      <c r="Z235" s="181"/>
    </row>
    <row r="236" spans="1:26" ht="14.25" customHeight="1" x14ac:dyDescent="0.2">
      <c r="A236" s="161"/>
      <c r="B236" s="160"/>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81"/>
      <c r="Z236" s="181"/>
    </row>
    <row r="237" spans="1:26" ht="14.25" customHeight="1" x14ac:dyDescent="0.2">
      <c r="A237" s="161"/>
      <c r="B237" s="160"/>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81"/>
      <c r="Z237" s="181"/>
    </row>
    <row r="238" spans="1:26" ht="14.25" customHeight="1" x14ac:dyDescent="0.2">
      <c r="A238" s="161"/>
      <c r="B238" s="160"/>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81"/>
      <c r="Z238" s="181"/>
    </row>
    <row r="239" spans="1:26" ht="14.25" customHeight="1" x14ac:dyDescent="0.2">
      <c r="A239" s="161"/>
      <c r="B239" s="160"/>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81"/>
      <c r="Z239" s="181"/>
    </row>
    <row r="240" spans="1:26" ht="14.25" customHeight="1" x14ac:dyDescent="0.2">
      <c r="A240" s="161"/>
      <c r="B240" s="160"/>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81"/>
      <c r="Z240" s="181"/>
    </row>
    <row r="241" spans="1:26" ht="14.25" customHeight="1" x14ac:dyDescent="0.2">
      <c r="A241" s="161"/>
      <c r="B241" s="160"/>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81"/>
      <c r="Z241" s="181"/>
    </row>
    <row r="242" spans="1:26" ht="14.25" customHeight="1" x14ac:dyDescent="0.2">
      <c r="A242" s="161"/>
      <c r="B242" s="160"/>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81"/>
      <c r="Z242" s="181"/>
    </row>
    <row r="243" spans="1:26" ht="14.25" customHeight="1" x14ac:dyDescent="0.2">
      <c r="A243" s="161"/>
      <c r="B243" s="160"/>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81"/>
      <c r="Z243" s="181"/>
    </row>
    <row r="244" spans="1:26" ht="14.25" customHeight="1" x14ac:dyDescent="0.2">
      <c r="A244" s="161"/>
      <c r="B244" s="160"/>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81"/>
      <c r="Z244" s="181"/>
    </row>
    <row r="245" spans="1:26" ht="14.25" customHeight="1" x14ac:dyDescent="0.2">
      <c r="A245" s="161"/>
      <c r="B245" s="160"/>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81"/>
      <c r="Z245" s="181"/>
    </row>
    <row r="246" spans="1:26" ht="14.25" customHeight="1" x14ac:dyDescent="0.2">
      <c r="A246" s="161"/>
      <c r="B246" s="160"/>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81"/>
      <c r="Z246" s="181"/>
    </row>
    <row r="247" spans="1:26" ht="14.25" customHeight="1" x14ac:dyDescent="0.2">
      <c r="A247" s="161"/>
      <c r="B247" s="160"/>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81"/>
      <c r="Z247" s="181"/>
    </row>
    <row r="248" spans="1:26" ht="14.25" customHeight="1" x14ac:dyDescent="0.2">
      <c r="A248" s="161"/>
      <c r="B248" s="160"/>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81"/>
      <c r="Z248" s="181"/>
    </row>
    <row r="249" spans="1:26" ht="14.25" customHeight="1" x14ac:dyDescent="0.2">
      <c r="A249" s="161"/>
      <c r="B249" s="160"/>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81"/>
      <c r="Z249" s="181"/>
    </row>
    <row r="250" spans="1:26" ht="14.25" customHeight="1" x14ac:dyDescent="0.2">
      <c r="A250" s="161"/>
      <c r="B250" s="160"/>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81"/>
      <c r="Z250" s="181"/>
    </row>
    <row r="251" spans="1:26" ht="14.25" customHeight="1" x14ac:dyDescent="0.2">
      <c r="A251" s="161"/>
      <c r="B251" s="160"/>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81"/>
      <c r="Z251" s="181"/>
    </row>
    <row r="252" spans="1:26" ht="14.25" customHeight="1" x14ac:dyDescent="0.2">
      <c r="A252" s="161"/>
      <c r="B252" s="160"/>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81"/>
      <c r="Z252" s="181"/>
    </row>
    <row r="253" spans="1:26" ht="14.25" customHeight="1" x14ac:dyDescent="0.2">
      <c r="A253" s="161"/>
      <c r="B253" s="160"/>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81"/>
      <c r="Z253" s="181"/>
    </row>
    <row r="254" spans="1:26" ht="14.25" customHeight="1" x14ac:dyDescent="0.2">
      <c r="A254" s="161"/>
      <c r="B254" s="160"/>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81"/>
      <c r="Z254" s="181"/>
    </row>
    <row r="255" spans="1:26" ht="14.25" customHeight="1" x14ac:dyDescent="0.2">
      <c r="A255" s="161"/>
      <c r="B255" s="160"/>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81"/>
      <c r="Z255" s="181"/>
    </row>
    <row r="256" spans="1:26" ht="14.25" customHeight="1" x14ac:dyDescent="0.2">
      <c r="A256" s="161"/>
      <c r="B256" s="160"/>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81"/>
      <c r="Z256" s="181"/>
    </row>
    <row r="257" spans="1:26" ht="14.25" customHeight="1" x14ac:dyDescent="0.2">
      <c r="A257" s="161"/>
      <c r="B257" s="160"/>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81"/>
      <c r="Z257" s="181"/>
    </row>
    <row r="258" spans="1:26" ht="14.25" customHeight="1" x14ac:dyDescent="0.2">
      <c r="A258" s="161"/>
      <c r="B258" s="160"/>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81"/>
      <c r="Z258" s="181"/>
    </row>
    <row r="259" spans="1:26" ht="14.25" customHeight="1" x14ac:dyDescent="0.2">
      <c r="A259" s="161"/>
      <c r="B259" s="160"/>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81"/>
      <c r="Z259" s="181"/>
    </row>
    <row r="260" spans="1:26" ht="14.25" customHeight="1" x14ac:dyDescent="0.2">
      <c r="A260" s="161"/>
      <c r="B260" s="160"/>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81"/>
      <c r="Z260" s="181"/>
    </row>
    <row r="261" spans="1:26" ht="14.25" customHeight="1" x14ac:dyDescent="0.2">
      <c r="A261" s="161"/>
      <c r="B261" s="160"/>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81"/>
      <c r="Z261" s="181"/>
    </row>
    <row r="262" spans="1:26" ht="14.25" customHeight="1" x14ac:dyDescent="0.2">
      <c r="A262" s="161"/>
      <c r="B262" s="160"/>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81"/>
      <c r="Z262" s="181"/>
    </row>
    <row r="263" spans="1:26" ht="14.25" customHeight="1" x14ac:dyDescent="0.2">
      <c r="A263" s="161"/>
      <c r="B263" s="160"/>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81"/>
      <c r="Z263" s="181"/>
    </row>
    <row r="264" spans="1:26" ht="14.25" customHeight="1" x14ac:dyDescent="0.2">
      <c r="A264" s="161"/>
      <c r="B264" s="160"/>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81"/>
      <c r="Z264" s="181"/>
    </row>
    <row r="265" spans="1:26" ht="15.75" customHeight="1" x14ac:dyDescent="0.2">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5.75" customHeight="1" x14ac:dyDescent="0.2">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5.75" customHeight="1" x14ac:dyDescent="0.2">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5.75" customHeight="1" x14ac:dyDescent="0.2">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5.75" customHeight="1" x14ac:dyDescent="0.2">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5.75" customHeight="1" x14ac:dyDescent="0.2">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5.75" customHeight="1" x14ac:dyDescent="0.2">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5.75" customHeight="1" x14ac:dyDescent="0.2">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5.75" customHeight="1" x14ac:dyDescent="0.2">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5.75" customHeight="1" x14ac:dyDescent="0.2">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5.75" customHeight="1" x14ac:dyDescent="0.2">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5.75" customHeight="1" x14ac:dyDescent="0.2">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5.75" customHeight="1" x14ac:dyDescent="0.2">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5.75" customHeight="1" x14ac:dyDescent="0.2">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5.75" customHeight="1" x14ac:dyDescent="0.2">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5.75" customHeight="1" x14ac:dyDescent="0.2">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5.75" customHeight="1" x14ac:dyDescent="0.2">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5.75" customHeight="1" x14ac:dyDescent="0.2">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5.75" customHeight="1" x14ac:dyDescent="0.2">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5.75" customHeight="1" x14ac:dyDescent="0.2">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5.75" customHeight="1" x14ac:dyDescent="0.2">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5.75" customHeight="1" x14ac:dyDescent="0.2">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5.75" customHeight="1" x14ac:dyDescent="0.2">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5.75" customHeight="1" x14ac:dyDescent="0.2">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5.75" customHeight="1" x14ac:dyDescent="0.2">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5.75" customHeight="1" x14ac:dyDescent="0.2">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5.75" customHeight="1" x14ac:dyDescent="0.2">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5.75" customHeight="1" x14ac:dyDescent="0.2">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5.75" customHeight="1" x14ac:dyDescent="0.2">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5.75" customHeight="1" x14ac:dyDescent="0.2">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5.75" customHeight="1" x14ac:dyDescent="0.2">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5.75" customHeight="1" x14ac:dyDescent="0.2">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5.75" customHeight="1" x14ac:dyDescent="0.2">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5.75" customHeight="1" x14ac:dyDescent="0.2">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5.75" customHeight="1" x14ac:dyDescent="0.2">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5.75" customHeight="1" x14ac:dyDescent="0.2">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5.75" customHeight="1" x14ac:dyDescent="0.2">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5.75" customHeight="1" x14ac:dyDescent="0.2">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5.75" customHeight="1" x14ac:dyDescent="0.2">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5.75" customHeight="1" x14ac:dyDescent="0.2">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5.75" customHeight="1" x14ac:dyDescent="0.2">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5.75" customHeight="1" x14ac:dyDescent="0.2">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5.75" customHeight="1" x14ac:dyDescent="0.2">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5.75" customHeight="1" x14ac:dyDescent="0.2">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5.75" customHeight="1" x14ac:dyDescent="0.2">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5.75" customHeight="1" x14ac:dyDescent="0.2">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5.75" customHeight="1" x14ac:dyDescent="0.2">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5.75" customHeight="1" x14ac:dyDescent="0.2">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5.75" customHeight="1" x14ac:dyDescent="0.2">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5.75" customHeight="1" x14ac:dyDescent="0.2">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5.75" customHeight="1" x14ac:dyDescent="0.2">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5.75" customHeight="1" x14ac:dyDescent="0.2">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5.75" customHeight="1" x14ac:dyDescent="0.2">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5.75" customHeight="1" x14ac:dyDescent="0.2">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5.75" customHeight="1" x14ac:dyDescent="0.2">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5.75" customHeight="1" x14ac:dyDescent="0.2">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5.75" customHeight="1" x14ac:dyDescent="0.2">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5.75" customHeight="1" x14ac:dyDescent="0.2">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5.75" customHeight="1" x14ac:dyDescent="0.2">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5.75" customHeight="1" x14ac:dyDescent="0.2">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5.75" customHeight="1" x14ac:dyDescent="0.2">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5.75" customHeight="1" x14ac:dyDescent="0.2">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5.75" customHeight="1" x14ac:dyDescent="0.2">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5.75" customHeight="1" x14ac:dyDescent="0.2">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5.75" customHeight="1" x14ac:dyDescent="0.2">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5.75" customHeight="1" x14ac:dyDescent="0.2">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5.75" customHeight="1" x14ac:dyDescent="0.2">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5.75" customHeight="1" x14ac:dyDescent="0.2">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5.75" customHeight="1" x14ac:dyDescent="0.2">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5.75" customHeight="1" x14ac:dyDescent="0.2">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5.75" customHeight="1" x14ac:dyDescent="0.2">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5.75" customHeight="1" x14ac:dyDescent="0.2">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5.75" customHeight="1" x14ac:dyDescent="0.2">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5.75" customHeight="1" x14ac:dyDescent="0.2">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5.75" customHeight="1" x14ac:dyDescent="0.2">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5.75" customHeight="1" x14ac:dyDescent="0.2">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5.75" customHeight="1" x14ac:dyDescent="0.2">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5.75" customHeight="1" x14ac:dyDescent="0.2">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5.75" customHeight="1" x14ac:dyDescent="0.2">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5.75" customHeight="1" x14ac:dyDescent="0.2">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5.75" customHeight="1" x14ac:dyDescent="0.2">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5.75" customHeight="1" x14ac:dyDescent="0.2">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5.75" customHeight="1" x14ac:dyDescent="0.2">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5.75" customHeight="1" x14ac:dyDescent="0.2">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5.75" customHeight="1" x14ac:dyDescent="0.2">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5.75" customHeight="1" x14ac:dyDescent="0.2">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5.75" customHeight="1" x14ac:dyDescent="0.2">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5.75" customHeight="1" x14ac:dyDescent="0.2">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5.75" customHeight="1" x14ac:dyDescent="0.2">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5.75" customHeight="1" x14ac:dyDescent="0.2">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5.75" customHeight="1" x14ac:dyDescent="0.2">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5.75" customHeight="1" x14ac:dyDescent="0.2">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5.75" customHeight="1" x14ac:dyDescent="0.2">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5.75" customHeight="1" x14ac:dyDescent="0.2">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5.75" customHeight="1" x14ac:dyDescent="0.2">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5.75" customHeight="1" x14ac:dyDescent="0.2">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5.75" customHeight="1" x14ac:dyDescent="0.2">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5.75" customHeight="1" x14ac:dyDescent="0.2">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5.75" customHeight="1" x14ac:dyDescent="0.2">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5.75" customHeight="1" x14ac:dyDescent="0.2">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5.75" customHeight="1" x14ac:dyDescent="0.2">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5.75" customHeight="1" x14ac:dyDescent="0.2">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5.75" customHeight="1" x14ac:dyDescent="0.2">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5.75" customHeight="1" x14ac:dyDescent="0.2">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5.75" customHeight="1" x14ac:dyDescent="0.2">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5.75" customHeight="1" x14ac:dyDescent="0.2">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5.75" customHeight="1" x14ac:dyDescent="0.2">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5.75" customHeight="1" x14ac:dyDescent="0.2">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5.75" customHeight="1" x14ac:dyDescent="0.2">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5.75" customHeight="1" x14ac:dyDescent="0.2">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5.75" customHeight="1" x14ac:dyDescent="0.2">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5.75" customHeight="1" x14ac:dyDescent="0.2">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5.75" customHeight="1" x14ac:dyDescent="0.2">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5.75" customHeight="1" x14ac:dyDescent="0.2">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5.75" customHeight="1" x14ac:dyDescent="0.2">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5.75" customHeight="1" x14ac:dyDescent="0.2">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5.75" customHeight="1" x14ac:dyDescent="0.2">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5.75" customHeight="1" x14ac:dyDescent="0.2">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5.75" customHeight="1" x14ac:dyDescent="0.2">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5.75" customHeight="1" x14ac:dyDescent="0.2">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5.75" customHeight="1" x14ac:dyDescent="0.2">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5.75" customHeight="1" x14ac:dyDescent="0.2">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5.75" customHeight="1" x14ac:dyDescent="0.2">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5.75" customHeight="1" x14ac:dyDescent="0.2">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5.75" customHeight="1" x14ac:dyDescent="0.2">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5.75" customHeight="1" x14ac:dyDescent="0.2">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5.75" customHeight="1" x14ac:dyDescent="0.2">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5.75" customHeight="1" x14ac:dyDescent="0.2">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5.75" customHeight="1" x14ac:dyDescent="0.2">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5.75" customHeight="1" x14ac:dyDescent="0.2">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5.75" customHeight="1" x14ac:dyDescent="0.2">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5.75" customHeight="1" x14ac:dyDescent="0.2">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5.75" customHeight="1" x14ac:dyDescent="0.2">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5.75" customHeight="1" x14ac:dyDescent="0.2">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5.75" customHeight="1" x14ac:dyDescent="0.2">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5.75" customHeight="1" x14ac:dyDescent="0.2">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5.75" customHeight="1" x14ac:dyDescent="0.2">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5.75" customHeight="1" x14ac:dyDescent="0.2">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5.75" customHeight="1" x14ac:dyDescent="0.2">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5.75" customHeight="1" x14ac:dyDescent="0.2">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5.75" customHeight="1" x14ac:dyDescent="0.2">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5.75" customHeight="1" x14ac:dyDescent="0.2">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5.75" customHeight="1" x14ac:dyDescent="0.2">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5.75" customHeight="1" x14ac:dyDescent="0.2">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5.75" customHeight="1" x14ac:dyDescent="0.2">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5.75" customHeight="1" x14ac:dyDescent="0.2">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5.75" customHeight="1" x14ac:dyDescent="0.2">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5.75" customHeight="1" x14ac:dyDescent="0.2">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5.75" customHeight="1" x14ac:dyDescent="0.2">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5.75" customHeight="1" x14ac:dyDescent="0.2">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5.75" customHeight="1" x14ac:dyDescent="0.2">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5.75" customHeight="1" x14ac:dyDescent="0.2">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5.75" customHeight="1" x14ac:dyDescent="0.2">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5.75" customHeight="1" x14ac:dyDescent="0.2">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5.75" customHeight="1" x14ac:dyDescent="0.2">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5.75" customHeight="1" x14ac:dyDescent="0.2">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5.75" customHeight="1" x14ac:dyDescent="0.2">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5.75" customHeight="1" x14ac:dyDescent="0.2">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5.75" customHeight="1" x14ac:dyDescent="0.2">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5.75" customHeight="1" x14ac:dyDescent="0.2">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5.75" customHeight="1" x14ac:dyDescent="0.2">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5.75" customHeight="1" x14ac:dyDescent="0.2">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5.75" customHeight="1" x14ac:dyDescent="0.2">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5.75" customHeight="1" x14ac:dyDescent="0.2">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5.75" customHeight="1" x14ac:dyDescent="0.2">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5.75" customHeight="1" x14ac:dyDescent="0.2">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5.75" customHeight="1" x14ac:dyDescent="0.2">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5.75" customHeight="1" x14ac:dyDescent="0.2">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5.75" customHeight="1" x14ac:dyDescent="0.2">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5.75" customHeight="1" x14ac:dyDescent="0.2">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5.75" customHeight="1" x14ac:dyDescent="0.2">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5.75" customHeight="1" x14ac:dyDescent="0.2">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5.75" customHeight="1" x14ac:dyDescent="0.2">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5.75" customHeight="1" x14ac:dyDescent="0.2">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5.75" customHeight="1" x14ac:dyDescent="0.2">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5.75" customHeight="1" x14ac:dyDescent="0.2">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5.75" customHeight="1" x14ac:dyDescent="0.2">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5.75" customHeight="1" x14ac:dyDescent="0.2">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5.75" customHeight="1" x14ac:dyDescent="0.2">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5.75" customHeight="1" x14ac:dyDescent="0.2">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5.75" customHeight="1" x14ac:dyDescent="0.2">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5.75" customHeight="1" x14ac:dyDescent="0.2">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5.75" customHeight="1" x14ac:dyDescent="0.2">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5.75" customHeight="1" x14ac:dyDescent="0.2">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5.75" customHeight="1" x14ac:dyDescent="0.2">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5.75" customHeight="1" x14ac:dyDescent="0.2">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5.75" customHeight="1" x14ac:dyDescent="0.2">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5.75" customHeight="1" x14ac:dyDescent="0.2">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5.75" customHeight="1" x14ac:dyDescent="0.2">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5.75" customHeight="1" x14ac:dyDescent="0.2">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5.75" customHeight="1" x14ac:dyDescent="0.2">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5.75" customHeight="1" x14ac:dyDescent="0.2">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5.75" customHeight="1" x14ac:dyDescent="0.2">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5.75" customHeight="1" x14ac:dyDescent="0.2">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5.75" customHeight="1" x14ac:dyDescent="0.2">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5.75" customHeight="1" x14ac:dyDescent="0.2">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5.75" customHeight="1" x14ac:dyDescent="0.2">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5.75" customHeight="1" x14ac:dyDescent="0.2">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5.75" customHeight="1" x14ac:dyDescent="0.2">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5.75" customHeight="1" x14ac:dyDescent="0.2">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5.75" customHeight="1" x14ac:dyDescent="0.2">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5.75" customHeight="1" x14ac:dyDescent="0.2">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5.75" customHeight="1" x14ac:dyDescent="0.2">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5.75" customHeight="1" x14ac:dyDescent="0.2">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5.75" customHeight="1" x14ac:dyDescent="0.2">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5.75" customHeight="1" x14ac:dyDescent="0.2">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5.75" customHeight="1" x14ac:dyDescent="0.2">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5.75" customHeight="1" x14ac:dyDescent="0.2">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5.75" customHeight="1" x14ac:dyDescent="0.2">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5.75" customHeight="1" x14ac:dyDescent="0.2">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5.75" customHeight="1" x14ac:dyDescent="0.2">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5.75" customHeight="1" x14ac:dyDescent="0.2">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5.75" customHeight="1" x14ac:dyDescent="0.2">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5.75" customHeight="1" x14ac:dyDescent="0.2">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5.75" customHeight="1" x14ac:dyDescent="0.2">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5.75" customHeight="1" x14ac:dyDescent="0.2">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5.75" customHeight="1" x14ac:dyDescent="0.2">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5.75" customHeight="1" x14ac:dyDescent="0.2">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5.75" customHeight="1" x14ac:dyDescent="0.2">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5.75" customHeight="1" x14ac:dyDescent="0.2">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5.75" customHeight="1" x14ac:dyDescent="0.2">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5.75" customHeight="1" x14ac:dyDescent="0.2">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5.75" customHeight="1" x14ac:dyDescent="0.2">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5.75" customHeight="1" x14ac:dyDescent="0.2">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5.75" customHeight="1" x14ac:dyDescent="0.2">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5.75" customHeight="1" x14ac:dyDescent="0.2">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5.75" customHeight="1" x14ac:dyDescent="0.2">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5.75" customHeight="1" x14ac:dyDescent="0.2">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5.75" customHeight="1" x14ac:dyDescent="0.2">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5.75" customHeight="1" x14ac:dyDescent="0.2">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5.75" customHeight="1" x14ac:dyDescent="0.2">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5.75" customHeight="1" x14ac:dyDescent="0.2">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5.75" customHeight="1" x14ac:dyDescent="0.2">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5.75" customHeight="1" x14ac:dyDescent="0.2">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5.75" customHeight="1" x14ac:dyDescent="0.2">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5.75" customHeight="1" x14ac:dyDescent="0.2">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5.75" customHeight="1" x14ac:dyDescent="0.2">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5.75" customHeight="1" x14ac:dyDescent="0.2">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5.75" customHeight="1" x14ac:dyDescent="0.2">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5.75" customHeight="1" x14ac:dyDescent="0.2">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5.75" customHeight="1" x14ac:dyDescent="0.2">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5.75" customHeight="1" x14ac:dyDescent="0.2">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5.75" customHeight="1" x14ac:dyDescent="0.2">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5.75" customHeight="1" x14ac:dyDescent="0.2">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5.75" customHeight="1" x14ac:dyDescent="0.2">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5.75" customHeight="1" x14ac:dyDescent="0.2">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5.75" customHeight="1" x14ac:dyDescent="0.2">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5.75" customHeight="1" x14ac:dyDescent="0.2">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5.75" customHeight="1" x14ac:dyDescent="0.2">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5.75" customHeight="1" x14ac:dyDescent="0.2">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5.75" customHeight="1" x14ac:dyDescent="0.2">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5.75" customHeight="1" x14ac:dyDescent="0.2">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5.75" customHeight="1" x14ac:dyDescent="0.2">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5.75" customHeight="1" x14ac:dyDescent="0.2">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5.75" customHeight="1" x14ac:dyDescent="0.2">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5.75" customHeight="1" x14ac:dyDescent="0.2">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5.75" customHeight="1" x14ac:dyDescent="0.2">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5.75" customHeight="1" x14ac:dyDescent="0.2">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5.75" customHeight="1" x14ac:dyDescent="0.2">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5.75" customHeight="1" x14ac:dyDescent="0.2">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5.75" customHeight="1" x14ac:dyDescent="0.2">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5.75" customHeight="1" x14ac:dyDescent="0.2">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5.75" customHeight="1" x14ac:dyDescent="0.2">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5.75" customHeight="1" x14ac:dyDescent="0.2">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5.75" customHeight="1" x14ac:dyDescent="0.2">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5.75" customHeight="1" x14ac:dyDescent="0.2">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5.75" customHeight="1" x14ac:dyDescent="0.2">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5.75" customHeight="1" x14ac:dyDescent="0.2">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5.75" customHeight="1" x14ac:dyDescent="0.2">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5.75" customHeight="1" x14ac:dyDescent="0.2">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5.75" customHeight="1" x14ac:dyDescent="0.2">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5.75" customHeight="1" x14ac:dyDescent="0.2">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5.75" customHeight="1" x14ac:dyDescent="0.2">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5.75" customHeight="1" x14ac:dyDescent="0.2">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5.75" customHeight="1" x14ac:dyDescent="0.2">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5.75" customHeight="1" x14ac:dyDescent="0.2">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5.75" customHeight="1" x14ac:dyDescent="0.2">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5.75" customHeight="1" x14ac:dyDescent="0.2">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5.75" customHeight="1" x14ac:dyDescent="0.2">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5.75" customHeight="1" x14ac:dyDescent="0.2">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5.75" customHeight="1" x14ac:dyDescent="0.2">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5.75" customHeight="1" x14ac:dyDescent="0.2">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5.75" customHeight="1" x14ac:dyDescent="0.2">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5.75" customHeight="1" x14ac:dyDescent="0.2">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5.75" customHeight="1" x14ac:dyDescent="0.2">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5.75" customHeight="1" x14ac:dyDescent="0.2">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5.75" customHeight="1" x14ac:dyDescent="0.2">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5.75" customHeight="1" x14ac:dyDescent="0.2">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5.75" customHeight="1" x14ac:dyDescent="0.2">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5.75" customHeight="1" x14ac:dyDescent="0.2">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5.75" customHeight="1" x14ac:dyDescent="0.2">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5.75" customHeight="1" x14ac:dyDescent="0.2">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5.75" customHeight="1" x14ac:dyDescent="0.2">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5.75" customHeight="1" x14ac:dyDescent="0.2">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5.75" customHeight="1" x14ac:dyDescent="0.2">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5.75" customHeight="1" x14ac:dyDescent="0.2">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5.75" customHeight="1" x14ac:dyDescent="0.2">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5.75" customHeight="1" x14ac:dyDescent="0.2">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5.75" customHeight="1" x14ac:dyDescent="0.2">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5.75" customHeight="1" x14ac:dyDescent="0.2">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5.75" customHeight="1" x14ac:dyDescent="0.2">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5.75" customHeight="1" x14ac:dyDescent="0.2">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5.75" customHeight="1" x14ac:dyDescent="0.2">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5.75" customHeight="1" x14ac:dyDescent="0.2">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5.75" customHeight="1" x14ac:dyDescent="0.2">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5.75" customHeight="1" x14ac:dyDescent="0.2">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5.75" customHeight="1" x14ac:dyDescent="0.2">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5.75" customHeight="1" x14ac:dyDescent="0.2">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5.75" customHeight="1" x14ac:dyDescent="0.2">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5.75" customHeight="1" x14ac:dyDescent="0.2">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5.75" customHeight="1" x14ac:dyDescent="0.2">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5.75" customHeight="1" x14ac:dyDescent="0.2">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5.75" customHeight="1" x14ac:dyDescent="0.2">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5.75" customHeight="1" x14ac:dyDescent="0.2">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5.75" customHeight="1" x14ac:dyDescent="0.2">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5.75" customHeight="1" x14ac:dyDescent="0.2">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5.75" customHeight="1" x14ac:dyDescent="0.2">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5.75" customHeight="1" x14ac:dyDescent="0.2">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5.75" customHeight="1" x14ac:dyDescent="0.2">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5.75" customHeight="1" x14ac:dyDescent="0.2">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5.75" customHeight="1" x14ac:dyDescent="0.2">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5.75" customHeight="1" x14ac:dyDescent="0.2">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5.75" customHeight="1" x14ac:dyDescent="0.2">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5.75" customHeight="1" x14ac:dyDescent="0.2">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5.75" customHeight="1" x14ac:dyDescent="0.2">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5.75" customHeight="1" x14ac:dyDescent="0.2">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5.75" customHeight="1" x14ac:dyDescent="0.2">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5.75" customHeight="1" x14ac:dyDescent="0.2">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5.75" customHeight="1" x14ac:dyDescent="0.2">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5.75" customHeight="1" x14ac:dyDescent="0.2">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5.75" customHeight="1" x14ac:dyDescent="0.2">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5.75" customHeight="1" x14ac:dyDescent="0.2">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5.75" customHeight="1" x14ac:dyDescent="0.2">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5.75" customHeight="1" x14ac:dyDescent="0.2">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5.75" customHeight="1" x14ac:dyDescent="0.2">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5.75" customHeight="1" x14ac:dyDescent="0.2">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5.75" customHeight="1" x14ac:dyDescent="0.2">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5.75" customHeight="1" x14ac:dyDescent="0.2">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5.75" customHeight="1" x14ac:dyDescent="0.2">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5.75" customHeight="1" x14ac:dyDescent="0.2">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5.75" customHeight="1" x14ac:dyDescent="0.2">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5.75" customHeight="1" x14ac:dyDescent="0.2">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5.75" customHeight="1" x14ac:dyDescent="0.2">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5.75" customHeight="1" x14ac:dyDescent="0.2">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5.75" customHeight="1" x14ac:dyDescent="0.2">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5.75" customHeight="1" x14ac:dyDescent="0.2">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5.75" customHeight="1" x14ac:dyDescent="0.2">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5.75" customHeight="1" x14ac:dyDescent="0.2">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5.75" customHeight="1" x14ac:dyDescent="0.2">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5.75" customHeight="1" x14ac:dyDescent="0.2">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5.75" customHeight="1" x14ac:dyDescent="0.2">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5.75" customHeight="1" x14ac:dyDescent="0.2">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5.75" customHeight="1" x14ac:dyDescent="0.2">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5.75" customHeight="1" x14ac:dyDescent="0.2">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5.75" customHeight="1" x14ac:dyDescent="0.2">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5.75" customHeight="1" x14ac:dyDescent="0.2">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5.75" customHeight="1" x14ac:dyDescent="0.2">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5.75" customHeight="1" x14ac:dyDescent="0.2">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5.75" customHeight="1" x14ac:dyDescent="0.2">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5.75" customHeight="1" x14ac:dyDescent="0.2">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5.75" customHeight="1" x14ac:dyDescent="0.2">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5.75" customHeight="1" x14ac:dyDescent="0.2">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5.75" customHeight="1" x14ac:dyDescent="0.2">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5.75" customHeight="1" x14ac:dyDescent="0.2">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5.75" customHeight="1" x14ac:dyDescent="0.2">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5.75" customHeight="1" x14ac:dyDescent="0.2">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5.75" customHeight="1" x14ac:dyDescent="0.2">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5.75" customHeight="1" x14ac:dyDescent="0.2">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5.75" customHeight="1" x14ac:dyDescent="0.2">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5.75" customHeight="1" x14ac:dyDescent="0.2">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5.75" customHeight="1" x14ac:dyDescent="0.2">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5.75" customHeight="1" x14ac:dyDescent="0.2">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5.75" customHeight="1" x14ac:dyDescent="0.2">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5.75" customHeight="1" x14ac:dyDescent="0.2">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5.75" customHeight="1" x14ac:dyDescent="0.2">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5.75" customHeight="1" x14ac:dyDescent="0.2">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5.75" customHeight="1" x14ac:dyDescent="0.2">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5.75" customHeight="1" x14ac:dyDescent="0.2">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5.75" customHeight="1" x14ac:dyDescent="0.2">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5.75" customHeight="1" x14ac:dyDescent="0.2">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5.75" customHeight="1" x14ac:dyDescent="0.2">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5.75" customHeight="1" x14ac:dyDescent="0.2">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5.75" customHeight="1" x14ac:dyDescent="0.2">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5.75" customHeight="1" x14ac:dyDescent="0.2">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5.75" customHeight="1" x14ac:dyDescent="0.2">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5.75" customHeight="1" x14ac:dyDescent="0.2">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5.75" customHeight="1" x14ac:dyDescent="0.2">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5.75" customHeight="1" x14ac:dyDescent="0.2">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5.75" customHeight="1" x14ac:dyDescent="0.2">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5.75" customHeight="1" x14ac:dyDescent="0.2">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5.75" customHeight="1" x14ac:dyDescent="0.2">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5.75" customHeight="1" x14ac:dyDescent="0.2">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5.75" customHeight="1" x14ac:dyDescent="0.2">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5.75" customHeight="1" x14ac:dyDescent="0.2">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5.75" customHeight="1" x14ac:dyDescent="0.2">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5.75" customHeight="1" x14ac:dyDescent="0.2">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5.75" customHeight="1" x14ac:dyDescent="0.2">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5.75" customHeight="1" x14ac:dyDescent="0.2">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5.75" customHeight="1" x14ac:dyDescent="0.2">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5.75" customHeight="1" x14ac:dyDescent="0.2">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5.75" customHeight="1" x14ac:dyDescent="0.2">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5.75" customHeight="1" x14ac:dyDescent="0.2">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5.75" customHeight="1" x14ac:dyDescent="0.2">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5.75" customHeight="1" x14ac:dyDescent="0.2">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5.75" customHeight="1" x14ac:dyDescent="0.2">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5.75" customHeight="1" x14ac:dyDescent="0.2">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5.75" customHeight="1" x14ac:dyDescent="0.2">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5.75" customHeight="1" x14ac:dyDescent="0.2">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5.75" customHeight="1" x14ac:dyDescent="0.2">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5.75" customHeight="1" x14ac:dyDescent="0.2">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5.75" customHeight="1" x14ac:dyDescent="0.2">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5.75" customHeight="1" x14ac:dyDescent="0.2">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5.75" customHeight="1" x14ac:dyDescent="0.2">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5.75" customHeight="1" x14ac:dyDescent="0.2">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5.75" customHeight="1" x14ac:dyDescent="0.2">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5.75" customHeight="1" x14ac:dyDescent="0.2">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5.75" customHeight="1" x14ac:dyDescent="0.2">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5.75" customHeight="1" x14ac:dyDescent="0.2">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5.75" customHeight="1" x14ac:dyDescent="0.2">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5.75" customHeight="1" x14ac:dyDescent="0.2">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5.75" customHeight="1" x14ac:dyDescent="0.2">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5.75" customHeight="1" x14ac:dyDescent="0.2">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5.75" customHeight="1" x14ac:dyDescent="0.2">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5.75" customHeight="1" x14ac:dyDescent="0.2">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5.75" customHeight="1" x14ac:dyDescent="0.2">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5.75" customHeight="1" x14ac:dyDescent="0.2">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5.75" customHeight="1" x14ac:dyDescent="0.2">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5.75" customHeight="1" x14ac:dyDescent="0.2">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5.75" customHeight="1" x14ac:dyDescent="0.2">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5.75" customHeight="1" x14ac:dyDescent="0.2">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5.75" customHeight="1" x14ac:dyDescent="0.2">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5.75" customHeight="1" x14ac:dyDescent="0.2">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5.75" customHeight="1" x14ac:dyDescent="0.2">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5.75" customHeight="1" x14ac:dyDescent="0.2">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5.75" customHeight="1" x14ac:dyDescent="0.2">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5.75" customHeight="1" x14ac:dyDescent="0.2">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5.75" customHeight="1" x14ac:dyDescent="0.2">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5.75" customHeight="1" x14ac:dyDescent="0.2">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5.75" customHeight="1" x14ac:dyDescent="0.2">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5.75" customHeight="1" x14ac:dyDescent="0.2">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5.75" customHeight="1" x14ac:dyDescent="0.2">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5.75" customHeight="1" x14ac:dyDescent="0.2">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5.75" customHeight="1" x14ac:dyDescent="0.2">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5.75" customHeight="1" x14ac:dyDescent="0.2">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5.75" customHeight="1" x14ac:dyDescent="0.2">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5.75" customHeight="1" x14ac:dyDescent="0.2">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5.75" customHeight="1" x14ac:dyDescent="0.2">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5.75" customHeight="1" x14ac:dyDescent="0.2">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5.75" customHeight="1" x14ac:dyDescent="0.2">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5.75" customHeight="1" x14ac:dyDescent="0.2">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5.75" customHeight="1" x14ac:dyDescent="0.2">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5.75" customHeight="1" x14ac:dyDescent="0.2">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5.75" customHeight="1" x14ac:dyDescent="0.2">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5.75" customHeight="1" x14ac:dyDescent="0.2">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5.75" customHeight="1" x14ac:dyDescent="0.2">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5.75" customHeight="1" x14ac:dyDescent="0.2">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5.75" customHeight="1" x14ac:dyDescent="0.2">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5.75" customHeight="1" x14ac:dyDescent="0.2">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5.75" customHeight="1" x14ac:dyDescent="0.2">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5.75" customHeight="1" x14ac:dyDescent="0.2">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5.75" customHeight="1" x14ac:dyDescent="0.2">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5.75" customHeight="1" x14ac:dyDescent="0.2">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5.75" customHeight="1" x14ac:dyDescent="0.2">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5.75" customHeight="1" x14ac:dyDescent="0.2">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5.75" customHeight="1" x14ac:dyDescent="0.2">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5.75" customHeight="1" x14ac:dyDescent="0.2">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5.75" customHeight="1" x14ac:dyDescent="0.2">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5.75" customHeight="1" x14ac:dyDescent="0.2">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5.75" customHeight="1" x14ac:dyDescent="0.2">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5.75" customHeight="1" x14ac:dyDescent="0.2">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5.75" customHeight="1" x14ac:dyDescent="0.2">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5.75" customHeight="1" x14ac:dyDescent="0.2">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5.75" customHeight="1" x14ac:dyDescent="0.2">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5.75" customHeight="1" x14ac:dyDescent="0.2">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5.75" customHeight="1" x14ac:dyDescent="0.2">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5.75" customHeight="1" x14ac:dyDescent="0.2">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5.75" customHeight="1" x14ac:dyDescent="0.2">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5.75" customHeight="1" x14ac:dyDescent="0.2">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5.75" customHeight="1" x14ac:dyDescent="0.2">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5.75" customHeight="1" x14ac:dyDescent="0.2">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5.75" customHeight="1" x14ac:dyDescent="0.2">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5.75" customHeight="1" x14ac:dyDescent="0.2">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5.75" customHeight="1" x14ac:dyDescent="0.2">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5.75" customHeight="1" x14ac:dyDescent="0.2">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5.75" customHeight="1" x14ac:dyDescent="0.2">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5.75" customHeight="1" x14ac:dyDescent="0.2">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5.75" customHeight="1" x14ac:dyDescent="0.2">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5.75" customHeight="1" x14ac:dyDescent="0.2">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5.75" customHeight="1" x14ac:dyDescent="0.2">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5.75" customHeight="1" x14ac:dyDescent="0.2">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5.75" customHeight="1" x14ac:dyDescent="0.2">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5.75" customHeight="1" x14ac:dyDescent="0.2">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5.75" customHeight="1" x14ac:dyDescent="0.2">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5.75" customHeight="1" x14ac:dyDescent="0.2">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5.75" customHeight="1" x14ac:dyDescent="0.2">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5.75" customHeight="1" x14ac:dyDescent="0.2">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5.75" customHeight="1" x14ac:dyDescent="0.2">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5.75" customHeight="1" x14ac:dyDescent="0.2">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5.75" customHeight="1" x14ac:dyDescent="0.2">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5.75" customHeight="1" x14ac:dyDescent="0.2">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5.75" customHeight="1" x14ac:dyDescent="0.2">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5.75" customHeight="1" x14ac:dyDescent="0.2">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5.75" customHeight="1" x14ac:dyDescent="0.2">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5.75" customHeight="1" x14ac:dyDescent="0.2">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5.75" customHeight="1" x14ac:dyDescent="0.2">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5.75" customHeight="1" x14ac:dyDescent="0.2">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5.75" customHeight="1" x14ac:dyDescent="0.2">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5.75" customHeight="1" x14ac:dyDescent="0.2">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5.75" customHeight="1" x14ac:dyDescent="0.2">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5.75" customHeight="1" x14ac:dyDescent="0.2">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5.75" customHeight="1" x14ac:dyDescent="0.2">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5.75" customHeight="1" x14ac:dyDescent="0.2">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5.75" customHeight="1" x14ac:dyDescent="0.2">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5.75" customHeight="1" x14ac:dyDescent="0.2">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5.75" customHeight="1" x14ac:dyDescent="0.2">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5.75" customHeight="1" x14ac:dyDescent="0.2">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5.75" customHeight="1" x14ac:dyDescent="0.2">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5.75" customHeight="1" x14ac:dyDescent="0.2">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5.75" customHeight="1" x14ac:dyDescent="0.2">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5.75" customHeight="1" x14ac:dyDescent="0.2">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5.75" customHeight="1" x14ac:dyDescent="0.2">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5.75" customHeight="1" x14ac:dyDescent="0.2">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5.75" customHeight="1" x14ac:dyDescent="0.2">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5.75" customHeight="1" x14ac:dyDescent="0.2">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5.75" customHeight="1" x14ac:dyDescent="0.2">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5.75" customHeight="1" x14ac:dyDescent="0.2">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5.75" customHeight="1" x14ac:dyDescent="0.2">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5.75" customHeight="1" x14ac:dyDescent="0.2">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5.75" customHeight="1" x14ac:dyDescent="0.2">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5.75" customHeight="1" x14ac:dyDescent="0.2">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5.75" customHeight="1" x14ac:dyDescent="0.2">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5.75" customHeight="1" x14ac:dyDescent="0.2">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5.75" customHeight="1" x14ac:dyDescent="0.2">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5.75" customHeight="1" x14ac:dyDescent="0.2">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5.75" customHeight="1" x14ac:dyDescent="0.2">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5.75" customHeight="1" x14ac:dyDescent="0.2">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5.75" customHeight="1" x14ac:dyDescent="0.2">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5.75" customHeight="1" x14ac:dyDescent="0.2">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5.75" customHeight="1" x14ac:dyDescent="0.2">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5.75" customHeight="1" x14ac:dyDescent="0.2">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5.75" customHeight="1" x14ac:dyDescent="0.2">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5.75" customHeight="1" x14ac:dyDescent="0.2">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5.75" customHeight="1" x14ac:dyDescent="0.2">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5.75" customHeight="1" x14ac:dyDescent="0.2">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5.75" customHeight="1" x14ac:dyDescent="0.2">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5.75" customHeight="1" x14ac:dyDescent="0.2">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5.75" customHeight="1" x14ac:dyDescent="0.2">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5.75" customHeight="1" x14ac:dyDescent="0.2">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5.75" customHeight="1" x14ac:dyDescent="0.2">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5.75" customHeight="1" x14ac:dyDescent="0.2">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5.75" customHeight="1" x14ac:dyDescent="0.2">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5.75" customHeight="1" x14ac:dyDescent="0.2">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5.75" customHeight="1" x14ac:dyDescent="0.2">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5.75" customHeight="1" x14ac:dyDescent="0.2">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5.75" customHeight="1" x14ac:dyDescent="0.2">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5.75" customHeight="1" x14ac:dyDescent="0.2">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5.75" customHeight="1" x14ac:dyDescent="0.2">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5.75" customHeight="1" x14ac:dyDescent="0.2">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5.75" customHeight="1" x14ac:dyDescent="0.2">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5.75" customHeight="1" x14ac:dyDescent="0.2">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5.75" customHeight="1" x14ac:dyDescent="0.2">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5.75" customHeight="1" x14ac:dyDescent="0.2">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5.75" customHeight="1" x14ac:dyDescent="0.2">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5.75" customHeight="1" x14ac:dyDescent="0.2">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5.75" customHeight="1" x14ac:dyDescent="0.2">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5.75" customHeight="1" x14ac:dyDescent="0.2">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5.75" customHeight="1" x14ac:dyDescent="0.2">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5.75" customHeight="1" x14ac:dyDescent="0.2">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5.75" customHeight="1" x14ac:dyDescent="0.2">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5.75" customHeight="1" x14ac:dyDescent="0.2">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5.75" customHeight="1" x14ac:dyDescent="0.2">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5.75" customHeight="1" x14ac:dyDescent="0.2">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5.75" customHeight="1" x14ac:dyDescent="0.2">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5.75" customHeight="1" x14ac:dyDescent="0.2">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5.75" customHeight="1" x14ac:dyDescent="0.2">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5.75" customHeight="1" x14ac:dyDescent="0.2">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5.75" customHeight="1" x14ac:dyDescent="0.2">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5.75" customHeight="1" x14ac:dyDescent="0.2">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5.75" customHeight="1" x14ac:dyDescent="0.2">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5.75" customHeight="1" x14ac:dyDescent="0.2">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5.75" customHeight="1" x14ac:dyDescent="0.2">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5.75" customHeight="1" x14ac:dyDescent="0.2">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5.75" customHeight="1" x14ac:dyDescent="0.2">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5.75" customHeight="1" x14ac:dyDescent="0.2">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5.75" customHeight="1" x14ac:dyDescent="0.2">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5.75" customHeight="1" x14ac:dyDescent="0.2">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5.75" customHeight="1" x14ac:dyDescent="0.2">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5.75" customHeight="1" x14ac:dyDescent="0.2">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5.75" customHeight="1" x14ac:dyDescent="0.2">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5.75" customHeight="1" x14ac:dyDescent="0.2">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5.75" customHeight="1" x14ac:dyDescent="0.2">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5.75" customHeight="1" x14ac:dyDescent="0.2">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5.75" customHeight="1" x14ac:dyDescent="0.2">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5.75" customHeight="1" x14ac:dyDescent="0.2">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5.75" customHeight="1" x14ac:dyDescent="0.2">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5.75" customHeight="1" x14ac:dyDescent="0.2">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5.75" customHeight="1" x14ac:dyDescent="0.2">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5.75" customHeight="1" x14ac:dyDescent="0.2">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5.75" customHeight="1" x14ac:dyDescent="0.2">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5.75" customHeight="1" x14ac:dyDescent="0.2">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5.75" customHeight="1" x14ac:dyDescent="0.2">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5.75" customHeight="1" x14ac:dyDescent="0.2">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5.75" customHeight="1" x14ac:dyDescent="0.2">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5.75" customHeight="1" x14ac:dyDescent="0.2">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5.75" customHeight="1" x14ac:dyDescent="0.2">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5.75" customHeight="1" x14ac:dyDescent="0.2">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5.75" customHeight="1" x14ac:dyDescent="0.2">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5.75" customHeight="1" x14ac:dyDescent="0.2">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5.75" customHeight="1" x14ac:dyDescent="0.2">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5.75" customHeight="1" x14ac:dyDescent="0.2">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5.75" customHeight="1" x14ac:dyDescent="0.2">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5.75" customHeight="1" x14ac:dyDescent="0.2">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5.75" customHeight="1" x14ac:dyDescent="0.2">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5.75" customHeight="1" x14ac:dyDescent="0.2">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5.75" customHeight="1" x14ac:dyDescent="0.2">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5.75" customHeight="1" x14ac:dyDescent="0.2">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5.75" customHeight="1" x14ac:dyDescent="0.2">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5.75" customHeight="1" x14ac:dyDescent="0.2">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5.75" customHeight="1" x14ac:dyDescent="0.2">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5.75" customHeight="1" x14ac:dyDescent="0.2">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5.75" customHeight="1" x14ac:dyDescent="0.2">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5.75" customHeight="1" x14ac:dyDescent="0.2">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5.75" customHeight="1" x14ac:dyDescent="0.2">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5.75" customHeight="1" x14ac:dyDescent="0.2">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5.75" customHeight="1" x14ac:dyDescent="0.2">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5.75" customHeight="1" x14ac:dyDescent="0.2">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5.75" customHeight="1" x14ac:dyDescent="0.2">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5.75" customHeight="1" x14ac:dyDescent="0.2">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5.75" customHeight="1" x14ac:dyDescent="0.2">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5.75" customHeight="1" x14ac:dyDescent="0.2">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5.75" customHeight="1" x14ac:dyDescent="0.2">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5.75" customHeight="1" x14ac:dyDescent="0.2">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5.75" customHeight="1" x14ac:dyDescent="0.2">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5.75" customHeight="1" x14ac:dyDescent="0.2">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5.75" customHeight="1" x14ac:dyDescent="0.2">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5.75" customHeight="1" x14ac:dyDescent="0.2">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5.75" customHeight="1" x14ac:dyDescent="0.2">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5.75" customHeight="1" x14ac:dyDescent="0.2">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5.75" customHeight="1" x14ac:dyDescent="0.2">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5.75" customHeight="1" x14ac:dyDescent="0.2">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5.75" customHeight="1" x14ac:dyDescent="0.2">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5.75" customHeight="1" x14ac:dyDescent="0.2">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5.75" customHeight="1" x14ac:dyDescent="0.2">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5.75" customHeight="1" x14ac:dyDescent="0.2">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5.75" customHeight="1" x14ac:dyDescent="0.2">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5.75" customHeight="1" x14ac:dyDescent="0.2">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5.75" customHeight="1" x14ac:dyDescent="0.2">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5.75" customHeight="1" x14ac:dyDescent="0.2">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5.75" customHeight="1" x14ac:dyDescent="0.2">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5.75" customHeight="1" x14ac:dyDescent="0.2">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5.75" customHeight="1" x14ac:dyDescent="0.2">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5.75" customHeight="1" x14ac:dyDescent="0.2">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5.75" customHeight="1" x14ac:dyDescent="0.2">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5.75" customHeight="1" x14ac:dyDescent="0.2">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5.75" customHeight="1" x14ac:dyDescent="0.2">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5.75" customHeight="1" x14ac:dyDescent="0.2">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5.75" customHeight="1" x14ac:dyDescent="0.2">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5.75" customHeight="1" x14ac:dyDescent="0.2">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5.75" customHeight="1" x14ac:dyDescent="0.2">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5.75" customHeight="1" x14ac:dyDescent="0.2">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5.75" customHeight="1" x14ac:dyDescent="0.2">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5.75" customHeight="1" x14ac:dyDescent="0.2">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5.75" customHeight="1" x14ac:dyDescent="0.2">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5.75" customHeight="1" x14ac:dyDescent="0.2">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5.75" customHeight="1" x14ac:dyDescent="0.2">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5.75" customHeight="1" x14ac:dyDescent="0.2">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5.75" customHeight="1" x14ac:dyDescent="0.2">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5.75" customHeight="1" x14ac:dyDescent="0.2">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5.75" customHeight="1" x14ac:dyDescent="0.2">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5.75" customHeight="1" x14ac:dyDescent="0.2">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5.75" customHeight="1" x14ac:dyDescent="0.2">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5.75" customHeight="1" x14ac:dyDescent="0.2">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5.75" customHeight="1" x14ac:dyDescent="0.2">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5.75" customHeight="1" x14ac:dyDescent="0.2">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5.75" customHeight="1" x14ac:dyDescent="0.2">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5.75" customHeight="1" x14ac:dyDescent="0.2">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5.75" customHeight="1" x14ac:dyDescent="0.2">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5.75" customHeight="1" x14ac:dyDescent="0.2">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5.75" customHeight="1" x14ac:dyDescent="0.2">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5.75" customHeight="1" x14ac:dyDescent="0.2">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5.75" customHeight="1" x14ac:dyDescent="0.2">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5.75" customHeight="1" x14ac:dyDescent="0.2">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5.75" customHeight="1" x14ac:dyDescent="0.2">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5.75" customHeight="1" x14ac:dyDescent="0.2">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5.75" customHeight="1" x14ac:dyDescent="0.2">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5.75" customHeight="1" x14ac:dyDescent="0.2">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5.75" customHeight="1" x14ac:dyDescent="0.2">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5.75" customHeight="1" x14ac:dyDescent="0.2">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5.75" customHeight="1" x14ac:dyDescent="0.2">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5.75" customHeight="1" x14ac:dyDescent="0.2">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5.75" customHeight="1" x14ac:dyDescent="0.2">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5.75" customHeight="1" x14ac:dyDescent="0.2">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5.75" customHeight="1" x14ac:dyDescent="0.2">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5.75" customHeight="1" x14ac:dyDescent="0.2">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5.75" customHeight="1" x14ac:dyDescent="0.2">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5.75" customHeight="1" x14ac:dyDescent="0.2">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5.75" customHeight="1" x14ac:dyDescent="0.2">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5.75" customHeight="1" x14ac:dyDescent="0.2">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5.75" customHeight="1" x14ac:dyDescent="0.2">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5.75" customHeight="1" x14ac:dyDescent="0.2">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5.75" customHeight="1" x14ac:dyDescent="0.2">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5.75" customHeight="1" x14ac:dyDescent="0.2">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5.75" customHeight="1" x14ac:dyDescent="0.2">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5.75" customHeight="1" x14ac:dyDescent="0.2">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5.75" customHeight="1" x14ac:dyDescent="0.2">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5.75" customHeight="1" x14ac:dyDescent="0.2">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5.75" customHeight="1" x14ac:dyDescent="0.2">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5.75" customHeight="1" x14ac:dyDescent="0.2">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5.75" customHeight="1" x14ac:dyDescent="0.2">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5.75" customHeight="1" x14ac:dyDescent="0.2">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5.75" customHeight="1" x14ac:dyDescent="0.2">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5.75" customHeight="1" x14ac:dyDescent="0.2">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5.75" customHeight="1" x14ac:dyDescent="0.2">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5.75" customHeight="1" x14ac:dyDescent="0.2">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5.75" customHeight="1" x14ac:dyDescent="0.2">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5.75" customHeight="1" x14ac:dyDescent="0.2">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5.75" customHeight="1" x14ac:dyDescent="0.2">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5.75" customHeight="1" x14ac:dyDescent="0.2">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5.75" customHeight="1" x14ac:dyDescent="0.2">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5.75" customHeight="1" x14ac:dyDescent="0.2">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5.75" customHeight="1" x14ac:dyDescent="0.2">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5.75" customHeight="1" x14ac:dyDescent="0.2">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5.75" customHeight="1" x14ac:dyDescent="0.2">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5.75" customHeight="1" x14ac:dyDescent="0.2">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5.75" customHeight="1" x14ac:dyDescent="0.2">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5.75" customHeight="1" x14ac:dyDescent="0.2">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5.75" customHeight="1" x14ac:dyDescent="0.2">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5.75" customHeight="1" x14ac:dyDescent="0.2">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5.75" customHeight="1" x14ac:dyDescent="0.2">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5.75" customHeight="1" x14ac:dyDescent="0.2">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5.75" customHeight="1" x14ac:dyDescent="0.2">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5.75" customHeight="1" x14ac:dyDescent="0.2">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5.75" customHeight="1" x14ac:dyDescent="0.2">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5.75" customHeight="1" x14ac:dyDescent="0.2">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5.75" customHeight="1" x14ac:dyDescent="0.2">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sheetData>
  <mergeCells count="9">
    <mergeCell ref="A1:A4"/>
    <mergeCell ref="B1:E4"/>
    <mergeCell ref="A5:F6"/>
    <mergeCell ref="A7:A8"/>
    <mergeCell ref="B7:B8"/>
    <mergeCell ref="C7:C8"/>
    <mergeCell ref="D7:D8"/>
    <mergeCell ref="E7:E8"/>
    <mergeCell ref="F7:F8"/>
  </mergeCells>
  <hyperlinks>
    <hyperlink ref="E67" r:id="rId1" xr:uid="{00000000-0004-0000-0D00-000003000000}"/>
    <hyperlink ref="D20" r:id="rId2" xr:uid="{00000000-0004-0000-0D00-000004000000}"/>
    <hyperlink ref="E22" r:id="rId3" xr:uid="{00000000-0004-0000-0D00-000005000000}"/>
    <hyperlink ref="E23" r:id="rId4" xr:uid="{00000000-0004-0000-0D00-000006000000}"/>
    <hyperlink ref="E24" r:id="rId5" xr:uid="{00000000-0004-0000-0D00-000007000000}"/>
    <hyperlink ref="E27" r:id="rId6" xr:uid="{00000000-0004-0000-0D00-000008000000}"/>
    <hyperlink ref="E49" r:id="rId7" xr:uid="{00000000-0004-0000-0D00-000009000000}"/>
    <hyperlink ref="E50" r:id="rId8" xr:uid="{00000000-0004-0000-0D00-00000A000000}"/>
    <hyperlink ref="E51" r:id="rId9" xr:uid="{00000000-0004-0000-0D00-00000B000000}"/>
    <hyperlink ref="E52" r:id="rId10" xr:uid="{00000000-0004-0000-0D00-00000C000000}"/>
    <hyperlink ref="E56" r:id="rId11" xr:uid="{00000000-0004-0000-0D00-00000D000000}"/>
    <hyperlink ref="E57" r:id="rId12" xr:uid="{00000000-0004-0000-0D00-00000E000000}"/>
    <hyperlink ref="E58" r:id="rId13" xr:uid="{00000000-0004-0000-0D00-00000F000000}"/>
    <hyperlink ref="E60" r:id="rId14" xr:uid="{00000000-0004-0000-0D00-000010000000}"/>
    <hyperlink ref="E66" r:id="rId15" xr:uid="{00000000-0004-0000-0D00-000011000000}"/>
    <hyperlink ref="E65" r:id="rId16" xr:uid="{00000000-0004-0000-0D00-000012000000}"/>
    <hyperlink ref="E43" r:id="rId17" xr:uid="{00000000-0004-0000-0D00-000013000000}"/>
    <hyperlink ref="E64" r:id="rId18" xr:uid="{00000000-0004-0000-0D00-000014000000}"/>
    <hyperlink ref="E62" r:id="rId19" xr:uid="{00000000-0004-0000-0D00-000015000000}"/>
    <hyperlink ref="E61" r:id="rId20" xr:uid="{00000000-0004-0000-0D00-000016000000}"/>
    <hyperlink ref="E55" r:id="rId21" xr:uid="{00000000-0004-0000-0D00-000017000000}"/>
    <hyperlink ref="E63" r:id="rId22" xr:uid="{00000000-0004-0000-0D00-000018000000}"/>
    <hyperlink ref="E59" r:id="rId23" xr:uid="{00000000-0004-0000-0D00-000019000000}"/>
    <hyperlink ref="E44" r:id="rId24" xr:uid="{00000000-0004-0000-0D00-00001A000000}"/>
    <hyperlink ref="E54" r:id="rId25" xr:uid="{00000000-0004-0000-0D00-00001B000000}"/>
    <hyperlink ref="E53" r:id="rId26" xr:uid="{00000000-0004-0000-0D00-00001C000000}"/>
    <hyperlink ref="E18" r:id="rId27" xr:uid="{00000000-0004-0000-0D00-00001D000000}"/>
    <hyperlink ref="E34" r:id="rId28" xr:uid="{00000000-0004-0000-0D00-00001E000000}"/>
    <hyperlink ref="E36" r:id="rId29" xr:uid="{00000000-0004-0000-0D00-00001F000000}"/>
    <hyperlink ref="E37" r:id="rId30" xr:uid="{00000000-0004-0000-0D00-000020000000}"/>
    <hyperlink ref="E38" r:id="rId31" xr:uid="{00000000-0004-0000-0D00-000021000000}"/>
    <hyperlink ref="E39" r:id="rId32" xr:uid="{00000000-0004-0000-0D00-000022000000}"/>
    <hyperlink ref="E40" r:id="rId33" xr:uid="{00000000-0004-0000-0D00-000023000000}"/>
    <hyperlink ref="E41" r:id="rId34" xr:uid="{00000000-0004-0000-0D00-000024000000}"/>
    <hyperlink ref="E42" r:id="rId35" xr:uid="{00000000-0004-0000-0D00-000025000000}"/>
  </hyperlinks>
  <pageMargins left="0.7" right="0.7" top="0.75" bottom="0.75" header="0.3" footer="0.3"/>
  <pageSetup orientation="portrait" r:id="rId36"/>
  <customProperties>
    <customPr name="EpmWorksheetKeyString_GUID" r:id="rId37"/>
  </customProperties>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A1006"/>
  <sheetViews>
    <sheetView showGridLines="0" topLeftCell="B40" zoomScale="90" zoomScaleNormal="90" workbookViewId="0">
      <selection activeCell="D11" sqref="D11"/>
    </sheetView>
  </sheetViews>
  <sheetFormatPr baseColWidth="10" defaultColWidth="12.5703125" defaultRowHeight="15" customHeight="1" x14ac:dyDescent="0.2"/>
  <cols>
    <col min="1" max="1" width="8.7109375" style="184" hidden="1" customWidth="1"/>
    <col min="2" max="2" width="23.85546875" style="184" customWidth="1"/>
    <col min="3" max="3" width="22.28515625" style="184" customWidth="1"/>
    <col min="4" max="4" width="10" style="184" customWidth="1"/>
    <col min="5" max="5" width="52.85546875" style="184" customWidth="1"/>
    <col min="6" max="6" width="19.42578125" style="184" customWidth="1"/>
    <col min="7" max="7" width="95.5703125" style="184" customWidth="1"/>
    <col min="8" max="8" width="24.42578125" style="184" customWidth="1"/>
    <col min="9" max="9" width="39.42578125" style="184" customWidth="1"/>
    <col min="10" max="10" width="21.85546875" style="184" customWidth="1"/>
    <col min="11" max="11" width="23.85546875" style="184" customWidth="1"/>
    <col min="12" max="12" width="1.7109375" style="184" customWidth="1"/>
    <col min="13" max="13" width="24.42578125" style="184" customWidth="1"/>
    <col min="14" max="14" width="39.42578125" style="184" customWidth="1"/>
    <col min="15" max="15" width="25.85546875" style="184" customWidth="1"/>
    <col min="16" max="16" width="22.85546875" style="184" customWidth="1"/>
    <col min="17" max="17" width="20.140625" style="184" customWidth="1"/>
    <col min="18" max="20" width="11.42578125" style="184" customWidth="1"/>
    <col min="21" max="21" width="58.42578125" style="184" hidden="1" customWidth="1"/>
    <col min="22" max="22" width="10.7109375" style="184" hidden="1" customWidth="1"/>
    <col min="23" max="27" width="10.7109375" style="184" customWidth="1"/>
    <col min="28" max="16384" width="12.5703125" style="184"/>
  </cols>
  <sheetData>
    <row r="1" spans="1:27" ht="24" customHeight="1" x14ac:dyDescent="0.2">
      <c r="A1" s="183"/>
      <c r="B1" s="901"/>
      <c r="C1" s="826" t="s">
        <v>508</v>
      </c>
      <c r="D1" s="903"/>
      <c r="E1" s="903"/>
      <c r="F1" s="904"/>
      <c r="G1" s="123" t="s">
        <v>509</v>
      </c>
      <c r="H1" s="124"/>
      <c r="I1" s="124"/>
      <c r="J1" s="183"/>
      <c r="K1" s="183"/>
      <c r="L1" s="183"/>
      <c r="M1" s="183"/>
      <c r="N1" s="183"/>
      <c r="O1" s="183"/>
      <c r="P1" s="183"/>
      <c r="Q1" s="183"/>
      <c r="R1" s="183"/>
      <c r="S1" s="183"/>
      <c r="T1" s="183"/>
      <c r="U1" s="183"/>
      <c r="V1" s="183"/>
      <c r="W1" s="183"/>
      <c r="X1" s="183"/>
      <c r="Y1" s="183"/>
      <c r="Z1" s="183"/>
      <c r="AA1" s="183"/>
    </row>
    <row r="2" spans="1:27" ht="24" customHeight="1" x14ac:dyDescent="0.2">
      <c r="A2" s="183"/>
      <c r="B2" s="902"/>
      <c r="C2" s="905"/>
      <c r="D2" s="906"/>
      <c r="E2" s="906"/>
      <c r="F2" s="902"/>
      <c r="G2" s="123" t="s">
        <v>510</v>
      </c>
      <c r="H2" s="124"/>
      <c r="I2" s="124"/>
      <c r="J2" s="183"/>
      <c r="K2" s="183"/>
      <c r="L2" s="183"/>
      <c r="M2" s="183"/>
      <c r="N2" s="183"/>
      <c r="O2" s="183"/>
      <c r="P2" s="183"/>
      <c r="Q2" s="183"/>
      <c r="R2" s="183"/>
      <c r="S2" s="183"/>
      <c r="T2" s="183"/>
      <c r="U2" s="183"/>
      <c r="V2" s="183"/>
      <c r="W2" s="183"/>
      <c r="X2" s="183"/>
      <c r="Y2" s="183"/>
      <c r="Z2" s="183"/>
      <c r="AA2" s="183"/>
    </row>
    <row r="3" spans="1:27" ht="24" customHeight="1" x14ac:dyDescent="0.2">
      <c r="A3" s="183"/>
      <c r="B3" s="902"/>
      <c r="C3" s="905"/>
      <c r="D3" s="906"/>
      <c r="E3" s="906"/>
      <c r="F3" s="902"/>
      <c r="G3" s="123" t="s">
        <v>511</v>
      </c>
      <c r="H3" s="124"/>
      <c r="I3" s="124"/>
      <c r="J3" s="183"/>
      <c r="K3" s="183"/>
      <c r="L3" s="183"/>
      <c r="M3" s="183"/>
      <c r="N3" s="183"/>
      <c r="O3" s="183"/>
      <c r="P3" s="183"/>
      <c r="Q3" s="183"/>
      <c r="R3" s="183"/>
      <c r="S3" s="183"/>
      <c r="T3" s="183"/>
      <c r="U3" s="183"/>
      <c r="V3" s="183"/>
      <c r="W3" s="183"/>
      <c r="X3" s="183"/>
      <c r="Y3" s="183"/>
      <c r="Z3" s="183"/>
      <c r="AA3" s="183"/>
    </row>
    <row r="4" spans="1:27" ht="24" customHeight="1" x14ac:dyDescent="0.2">
      <c r="A4" s="183"/>
      <c r="B4" s="902"/>
      <c r="C4" s="905"/>
      <c r="D4" s="906"/>
      <c r="E4" s="906"/>
      <c r="F4" s="902"/>
      <c r="G4" s="123" t="s">
        <v>527</v>
      </c>
      <c r="H4" s="124"/>
      <c r="I4" s="124"/>
      <c r="J4" s="183"/>
      <c r="K4" s="183"/>
      <c r="L4" s="183"/>
      <c r="M4" s="183"/>
      <c r="N4" s="183"/>
      <c r="O4" s="183"/>
      <c r="P4" s="183"/>
      <c r="Q4" s="183"/>
      <c r="R4" s="183"/>
      <c r="S4" s="183"/>
      <c r="T4" s="183"/>
      <c r="U4" s="183"/>
      <c r="V4" s="183"/>
      <c r="W4" s="183"/>
      <c r="X4" s="183"/>
      <c r="Y4" s="183"/>
      <c r="Z4" s="183"/>
      <c r="AA4" s="183"/>
    </row>
    <row r="5" spans="1:27" ht="12" customHeight="1" x14ac:dyDescent="0.2">
      <c r="A5" s="183"/>
      <c r="B5" s="907" t="s">
        <v>719</v>
      </c>
      <c r="C5" s="903"/>
      <c r="D5" s="903"/>
      <c r="E5" s="903"/>
      <c r="F5" s="903"/>
      <c r="G5" s="904"/>
      <c r="H5" s="124"/>
      <c r="I5" s="124"/>
      <c r="J5" s="124"/>
      <c r="K5" s="124"/>
      <c r="L5" s="124"/>
      <c r="M5" s="126"/>
      <c r="N5" s="126"/>
      <c r="O5" s="126"/>
      <c r="P5" s="126"/>
      <c r="Q5" s="126"/>
      <c r="R5" s="127"/>
      <c r="S5" s="127"/>
      <c r="T5" s="127"/>
      <c r="U5" s="127"/>
      <c r="V5" s="128"/>
      <c r="W5" s="127"/>
      <c r="X5" s="127"/>
      <c r="Y5" s="127"/>
      <c r="Z5" s="127"/>
      <c r="AA5" s="127"/>
    </row>
    <row r="6" spans="1:27" ht="21.75" customHeight="1" x14ac:dyDescent="0.2">
      <c r="A6" s="183"/>
      <c r="B6" s="905"/>
      <c r="C6" s="908"/>
      <c r="D6" s="908"/>
      <c r="E6" s="908"/>
      <c r="F6" s="908"/>
      <c r="G6" s="902"/>
      <c r="H6" s="124"/>
      <c r="I6" s="129"/>
      <c r="J6" s="129"/>
      <c r="K6" s="130"/>
      <c r="L6" s="130"/>
      <c r="M6" s="126"/>
      <c r="N6" s="126"/>
      <c r="O6" s="126"/>
      <c r="P6" s="126"/>
      <c r="Q6" s="126"/>
      <c r="R6" s="127"/>
      <c r="S6" s="127"/>
      <c r="T6" s="127"/>
      <c r="U6" s="127"/>
      <c r="V6" s="128"/>
      <c r="W6" s="127"/>
      <c r="X6" s="127"/>
      <c r="Y6" s="127"/>
      <c r="Z6" s="127"/>
      <c r="AA6" s="127"/>
    </row>
    <row r="7" spans="1:27" ht="36" customHeight="1" x14ac:dyDescent="0.2">
      <c r="A7" s="183" t="s">
        <v>1266</v>
      </c>
      <c r="B7" s="233" t="s">
        <v>8</v>
      </c>
      <c r="C7" s="233" t="s">
        <v>9</v>
      </c>
      <c r="D7" s="233" t="s">
        <v>10</v>
      </c>
      <c r="E7" s="233" t="s">
        <v>83</v>
      </c>
      <c r="F7" s="233" t="s">
        <v>11</v>
      </c>
      <c r="G7" s="233" t="s">
        <v>512</v>
      </c>
      <c r="H7" s="124"/>
      <c r="I7" s="124"/>
      <c r="J7" s="124"/>
      <c r="K7" s="124"/>
      <c r="L7" s="124"/>
      <c r="M7" s="124"/>
      <c r="N7" s="124"/>
      <c r="O7" s="124"/>
      <c r="P7" s="124"/>
      <c r="Q7" s="124"/>
      <c r="R7" s="124"/>
      <c r="S7" s="124"/>
      <c r="T7" s="124"/>
      <c r="U7" s="124"/>
      <c r="V7" s="124"/>
      <c r="W7" s="124"/>
      <c r="X7" s="124"/>
      <c r="Y7" s="124"/>
      <c r="Z7" s="124"/>
      <c r="AA7" s="124"/>
    </row>
    <row r="8" spans="1:27" ht="67.5" customHeight="1" x14ac:dyDescent="0.2">
      <c r="A8" s="183"/>
      <c r="B8" s="234" t="s">
        <v>823</v>
      </c>
      <c r="C8" s="235">
        <v>26</v>
      </c>
      <c r="D8" s="234">
        <v>1994</v>
      </c>
      <c r="E8" s="236" t="s">
        <v>1577</v>
      </c>
      <c r="F8" s="237" t="s">
        <v>1576</v>
      </c>
      <c r="G8" s="236" t="s">
        <v>1575</v>
      </c>
      <c r="H8" s="124"/>
      <c r="I8" s="124"/>
      <c r="J8" s="124"/>
      <c r="K8" s="124"/>
      <c r="L8" s="124"/>
      <c r="M8" s="124"/>
      <c r="N8" s="124"/>
      <c r="O8" s="124"/>
      <c r="P8" s="124"/>
      <c r="Q8" s="124"/>
      <c r="R8" s="124"/>
      <c r="S8" s="124"/>
      <c r="T8" s="124"/>
      <c r="U8" s="124"/>
      <c r="V8" s="124"/>
      <c r="W8" s="124"/>
      <c r="X8" s="124"/>
      <c r="Y8" s="124"/>
      <c r="Z8" s="124"/>
      <c r="AA8" s="124"/>
    </row>
    <row r="9" spans="1:27" ht="50.25" customHeight="1" x14ac:dyDescent="0.2">
      <c r="A9" s="183"/>
      <c r="B9" s="234" t="s">
        <v>44</v>
      </c>
      <c r="C9" s="235">
        <v>2197</v>
      </c>
      <c r="D9" s="234">
        <v>2022</v>
      </c>
      <c r="E9" s="236" t="s">
        <v>1572</v>
      </c>
      <c r="F9" s="239" t="s">
        <v>95</v>
      </c>
      <c r="G9" s="240" t="s">
        <v>408</v>
      </c>
      <c r="H9" s="124"/>
      <c r="I9" s="124"/>
      <c r="J9" s="124"/>
      <c r="K9" s="124"/>
      <c r="L9" s="124"/>
      <c r="M9" s="124"/>
      <c r="N9" s="124"/>
      <c r="O9" s="124"/>
      <c r="P9" s="124"/>
      <c r="Q9" s="124"/>
      <c r="R9" s="124"/>
      <c r="S9" s="124"/>
      <c r="T9" s="124"/>
      <c r="U9" s="124"/>
      <c r="V9" s="124"/>
      <c r="W9" s="124"/>
      <c r="X9" s="124"/>
      <c r="Y9" s="124"/>
      <c r="Z9" s="124"/>
      <c r="AA9" s="124"/>
    </row>
    <row r="10" spans="1:27" ht="36" customHeight="1" x14ac:dyDescent="0.2">
      <c r="A10" s="183"/>
      <c r="B10" s="234" t="s">
        <v>44</v>
      </c>
      <c r="C10" s="235">
        <v>2196</v>
      </c>
      <c r="D10" s="234">
        <v>2022</v>
      </c>
      <c r="E10" s="236" t="s">
        <v>1571</v>
      </c>
      <c r="F10" s="239" t="s">
        <v>95</v>
      </c>
      <c r="G10" s="240" t="s">
        <v>408</v>
      </c>
      <c r="H10" s="124"/>
      <c r="I10" s="124"/>
      <c r="J10" s="124"/>
      <c r="K10" s="124"/>
      <c r="L10" s="124"/>
      <c r="M10" s="124"/>
      <c r="N10" s="124"/>
      <c r="O10" s="124"/>
      <c r="P10" s="124"/>
      <c r="Q10" s="124"/>
      <c r="R10" s="124"/>
      <c r="S10" s="124"/>
      <c r="T10" s="124"/>
      <c r="U10" s="124"/>
      <c r="V10" s="124"/>
      <c r="W10" s="124"/>
      <c r="X10" s="124"/>
      <c r="Y10" s="124"/>
      <c r="Z10" s="124"/>
      <c r="AA10" s="124"/>
    </row>
    <row r="11" spans="1:27" ht="49.5" customHeight="1" x14ac:dyDescent="0.2">
      <c r="A11" s="183"/>
      <c r="B11" s="234" t="s">
        <v>44</v>
      </c>
      <c r="C11" s="235">
        <v>2195</v>
      </c>
      <c r="D11" s="234">
        <v>2022</v>
      </c>
      <c r="E11" s="236" t="s">
        <v>1570</v>
      </c>
      <c r="F11" s="239" t="s">
        <v>95</v>
      </c>
      <c r="G11" s="240" t="s">
        <v>408</v>
      </c>
      <c r="H11" s="124"/>
      <c r="I11" s="124"/>
      <c r="J11" s="124"/>
      <c r="K11" s="124"/>
      <c r="L11" s="124"/>
      <c r="M11" s="124"/>
      <c r="N11" s="124"/>
      <c r="O11" s="124"/>
      <c r="P11" s="124"/>
      <c r="Q11" s="124"/>
      <c r="R11" s="124"/>
      <c r="S11" s="124"/>
      <c r="T11" s="124"/>
      <c r="U11" s="124"/>
      <c r="V11" s="124"/>
      <c r="W11" s="124"/>
      <c r="X11" s="124"/>
      <c r="Y11" s="124"/>
      <c r="Z11" s="124"/>
      <c r="AA11" s="124"/>
    </row>
    <row r="12" spans="1:27" ht="49.5" customHeight="1" x14ac:dyDescent="0.2">
      <c r="A12" s="183"/>
      <c r="B12" s="234" t="s">
        <v>44</v>
      </c>
      <c r="C12" s="235">
        <v>2094</v>
      </c>
      <c r="D12" s="234">
        <v>2021</v>
      </c>
      <c r="E12" s="236" t="s">
        <v>1569</v>
      </c>
      <c r="F12" s="241" t="s">
        <v>95</v>
      </c>
      <c r="G12" s="240" t="s">
        <v>408</v>
      </c>
      <c r="H12" s="124"/>
      <c r="I12" s="124"/>
      <c r="J12" s="124"/>
      <c r="K12" s="124"/>
      <c r="L12" s="124"/>
      <c r="M12" s="124"/>
      <c r="N12" s="124"/>
      <c r="O12" s="124"/>
      <c r="P12" s="124"/>
      <c r="Q12" s="124"/>
      <c r="R12" s="124"/>
      <c r="S12" s="124"/>
      <c r="T12" s="124"/>
      <c r="U12" s="124"/>
      <c r="V12" s="124"/>
      <c r="W12" s="124"/>
      <c r="X12" s="124"/>
      <c r="Y12" s="124"/>
      <c r="Z12" s="124"/>
      <c r="AA12" s="124"/>
    </row>
    <row r="13" spans="1:27" ht="78" customHeight="1" x14ac:dyDescent="0.2">
      <c r="A13" s="183"/>
      <c r="B13" s="234" t="s">
        <v>44</v>
      </c>
      <c r="C13" s="235">
        <v>2080</v>
      </c>
      <c r="D13" s="234">
        <v>2021</v>
      </c>
      <c r="E13" s="236" t="s">
        <v>1568</v>
      </c>
      <c r="F13" s="237" t="s">
        <v>95</v>
      </c>
      <c r="G13" s="240" t="s">
        <v>408</v>
      </c>
      <c r="H13" s="124"/>
      <c r="I13" s="124"/>
      <c r="J13" s="124"/>
      <c r="K13" s="124"/>
      <c r="L13" s="124"/>
      <c r="M13" s="124"/>
      <c r="N13" s="124"/>
      <c r="O13" s="124"/>
      <c r="P13" s="124"/>
      <c r="Q13" s="124"/>
      <c r="R13" s="124"/>
      <c r="S13" s="124"/>
      <c r="T13" s="124"/>
      <c r="U13" s="124"/>
      <c r="V13" s="124"/>
      <c r="W13" s="124"/>
      <c r="X13" s="124"/>
      <c r="Y13" s="124"/>
      <c r="Z13" s="124"/>
      <c r="AA13" s="124"/>
    </row>
    <row r="14" spans="1:27" ht="94.5" customHeight="1" x14ac:dyDescent="0.2">
      <c r="A14" s="183"/>
      <c r="B14" s="234" t="s">
        <v>44</v>
      </c>
      <c r="C14" s="235">
        <v>2052</v>
      </c>
      <c r="D14" s="234">
        <v>2020</v>
      </c>
      <c r="E14" s="236" t="s">
        <v>1566</v>
      </c>
      <c r="F14" s="237" t="s">
        <v>95</v>
      </c>
      <c r="G14" s="240" t="s">
        <v>408</v>
      </c>
      <c r="H14" s="124"/>
      <c r="I14" s="124"/>
      <c r="J14" s="124"/>
      <c r="K14" s="124"/>
      <c r="L14" s="124"/>
      <c r="M14" s="124"/>
      <c r="N14" s="124"/>
      <c r="O14" s="124"/>
      <c r="P14" s="124"/>
      <c r="Q14" s="124"/>
      <c r="R14" s="124"/>
      <c r="S14" s="124"/>
      <c r="T14" s="124"/>
      <c r="U14" s="124"/>
      <c r="V14" s="124"/>
      <c r="W14" s="124"/>
      <c r="X14" s="124"/>
      <c r="Y14" s="124"/>
      <c r="Z14" s="124"/>
      <c r="AA14" s="124"/>
    </row>
    <row r="15" spans="1:27" ht="96.75" customHeight="1" x14ac:dyDescent="0.2">
      <c r="A15" s="183"/>
      <c r="B15" s="234" t="s">
        <v>44</v>
      </c>
      <c r="C15" s="235">
        <v>2016</v>
      </c>
      <c r="D15" s="234">
        <v>2020</v>
      </c>
      <c r="E15" s="236" t="s">
        <v>1565</v>
      </c>
      <c r="F15" s="237" t="s">
        <v>95</v>
      </c>
      <c r="G15" s="240" t="s">
        <v>408</v>
      </c>
      <c r="H15" s="124"/>
      <c r="I15" s="124"/>
      <c r="J15" s="124"/>
      <c r="K15" s="124"/>
      <c r="L15" s="124"/>
      <c r="M15" s="124"/>
      <c r="N15" s="124"/>
      <c r="O15" s="124"/>
      <c r="P15" s="124"/>
      <c r="Q15" s="124"/>
      <c r="R15" s="124"/>
      <c r="S15" s="124"/>
      <c r="T15" s="124"/>
      <c r="U15" s="124"/>
      <c r="V15" s="124"/>
      <c r="W15" s="124"/>
      <c r="X15" s="124"/>
      <c r="Y15" s="124"/>
      <c r="Z15" s="124"/>
      <c r="AA15" s="124"/>
    </row>
    <row r="16" spans="1:27" ht="109.5" customHeight="1" x14ac:dyDescent="0.2">
      <c r="A16" s="183">
        <v>0</v>
      </c>
      <c r="B16" s="234" t="s">
        <v>44</v>
      </c>
      <c r="C16" s="235">
        <v>2014</v>
      </c>
      <c r="D16" s="234">
        <v>2019</v>
      </c>
      <c r="E16" s="236" t="s">
        <v>1564</v>
      </c>
      <c r="F16" s="237" t="s">
        <v>95</v>
      </c>
      <c r="G16" s="240" t="s">
        <v>408</v>
      </c>
      <c r="H16" s="124"/>
      <c r="I16" s="124"/>
      <c r="J16" s="124"/>
      <c r="K16" s="124"/>
      <c r="L16" s="124"/>
      <c r="M16" s="124"/>
      <c r="N16" s="124"/>
      <c r="O16" s="124"/>
      <c r="P16" s="124"/>
      <c r="Q16" s="124"/>
      <c r="R16" s="124"/>
      <c r="S16" s="124"/>
      <c r="T16" s="124"/>
      <c r="U16" s="124"/>
      <c r="V16" s="124"/>
      <c r="W16" s="124"/>
      <c r="X16" s="124"/>
      <c r="Y16" s="124"/>
      <c r="Z16" s="124"/>
      <c r="AA16" s="124"/>
    </row>
    <row r="17" spans="1:27" ht="109.5" customHeight="1" x14ac:dyDescent="0.2">
      <c r="A17" s="183"/>
      <c r="B17" s="234" t="s">
        <v>44</v>
      </c>
      <c r="C17" s="235">
        <v>1952</v>
      </c>
      <c r="D17" s="234">
        <v>2019</v>
      </c>
      <c r="E17" s="236" t="s">
        <v>1563</v>
      </c>
      <c r="F17" s="244" t="str">
        <f>HYPERLINK("http://www.suin-juriscol.gov.co/viewDocument.asp?ruta=Leyes/30036201#:~:text=(enero%2028)-,por%20medio%20de%20la%20cual%20se%20expide%20el%20C%C3%B3digo%20General,relacionadas%20con%20el%20derecho%20disciplinario.","Todos")</f>
        <v>Todos</v>
      </c>
      <c r="G17" s="240" t="s">
        <v>408</v>
      </c>
      <c r="H17" s="124"/>
      <c r="I17" s="124"/>
      <c r="J17" s="124"/>
      <c r="K17" s="124"/>
      <c r="L17" s="124"/>
      <c r="M17" s="124"/>
      <c r="N17" s="124"/>
      <c r="O17" s="124"/>
      <c r="P17" s="124"/>
      <c r="Q17" s="124"/>
      <c r="R17" s="124"/>
      <c r="S17" s="124"/>
      <c r="T17" s="124"/>
      <c r="U17" s="124"/>
      <c r="V17" s="124"/>
      <c r="W17" s="124"/>
      <c r="X17" s="124"/>
      <c r="Y17" s="124"/>
      <c r="Z17" s="124"/>
      <c r="AA17" s="124"/>
    </row>
    <row r="18" spans="1:27" ht="109.5" customHeight="1" x14ac:dyDescent="0.2">
      <c r="A18" s="183"/>
      <c r="B18" s="234" t="s">
        <v>44</v>
      </c>
      <c r="C18" s="235">
        <v>1712</v>
      </c>
      <c r="D18" s="234">
        <v>2014</v>
      </c>
      <c r="E18" s="236" t="s">
        <v>222</v>
      </c>
      <c r="F18" s="245" t="s">
        <v>411</v>
      </c>
      <c r="G18" s="246" t="s">
        <v>1615</v>
      </c>
      <c r="I18" s="124"/>
      <c r="J18" s="124"/>
      <c r="K18" s="124"/>
      <c r="L18" s="124"/>
      <c r="M18" s="124"/>
      <c r="N18" s="124"/>
      <c r="O18" s="124"/>
      <c r="P18" s="124"/>
      <c r="Q18" s="124"/>
      <c r="R18" s="124"/>
      <c r="S18" s="124"/>
      <c r="T18" s="124"/>
      <c r="U18" s="124"/>
      <c r="V18" s="124"/>
      <c r="W18" s="124"/>
      <c r="X18" s="124"/>
      <c r="Y18" s="124"/>
      <c r="Z18" s="124"/>
      <c r="AA18" s="124"/>
    </row>
    <row r="19" spans="1:27" ht="109.5" customHeight="1" x14ac:dyDescent="0.2">
      <c r="A19" s="183"/>
      <c r="B19" s="234" t="s">
        <v>44</v>
      </c>
      <c r="C19" s="235">
        <v>1564</v>
      </c>
      <c r="D19" s="234">
        <v>2012</v>
      </c>
      <c r="E19" s="236" t="s">
        <v>1562</v>
      </c>
      <c r="F19" s="237" t="s">
        <v>95</v>
      </c>
      <c r="G19" s="240" t="s">
        <v>408</v>
      </c>
      <c r="H19" s="124"/>
      <c r="I19" s="124"/>
      <c r="J19" s="124"/>
      <c r="K19" s="124"/>
      <c r="L19" s="124"/>
      <c r="M19" s="124"/>
      <c r="N19" s="124"/>
      <c r="O19" s="124"/>
      <c r="P19" s="124"/>
      <c r="Q19" s="124"/>
      <c r="R19" s="124"/>
      <c r="S19" s="124"/>
      <c r="T19" s="124"/>
      <c r="U19" s="124"/>
      <c r="V19" s="124"/>
      <c r="W19" s="124"/>
      <c r="X19" s="124"/>
      <c r="Y19" s="124"/>
      <c r="Z19" s="124"/>
      <c r="AA19" s="124"/>
    </row>
    <row r="20" spans="1:27" ht="109.5" customHeight="1" x14ac:dyDescent="0.2">
      <c r="A20" s="183"/>
      <c r="B20" s="234" t="s">
        <v>44</v>
      </c>
      <c r="C20" s="235">
        <v>1474</v>
      </c>
      <c r="D20" s="234">
        <v>2011</v>
      </c>
      <c r="E20" s="236" t="s">
        <v>1892</v>
      </c>
      <c r="F20" s="245" t="s">
        <v>95</v>
      </c>
      <c r="G20" s="240" t="s">
        <v>408</v>
      </c>
      <c r="H20" s="124"/>
      <c r="I20" s="124"/>
      <c r="J20" s="124"/>
      <c r="K20" s="124"/>
      <c r="L20" s="124"/>
      <c r="M20" s="124"/>
      <c r="N20" s="124"/>
      <c r="O20" s="124"/>
      <c r="P20" s="124"/>
      <c r="Q20" s="124"/>
      <c r="R20" s="124"/>
      <c r="S20" s="124"/>
      <c r="T20" s="124"/>
      <c r="U20" s="124"/>
      <c r="V20" s="124"/>
      <c r="W20" s="124"/>
      <c r="X20" s="124"/>
      <c r="Y20" s="124"/>
      <c r="Z20" s="124"/>
      <c r="AA20" s="124"/>
    </row>
    <row r="21" spans="1:27" ht="109.5" customHeight="1" x14ac:dyDescent="0.2">
      <c r="A21" s="183"/>
      <c r="B21" s="234" t="s">
        <v>44</v>
      </c>
      <c r="C21" s="235">
        <v>1437</v>
      </c>
      <c r="D21" s="234">
        <v>2011</v>
      </c>
      <c r="E21" s="236" t="s">
        <v>1926</v>
      </c>
      <c r="F21" s="244" t="str">
        <f>HYPERLINK("http://www.suin.gov.co/viewDocument.asp?ruta=Leyes/1680117","Todos")</f>
        <v>Todos</v>
      </c>
      <c r="G21" s="243" t="s">
        <v>1010</v>
      </c>
      <c r="H21" s="124"/>
      <c r="I21" s="124"/>
      <c r="J21" s="124"/>
      <c r="K21" s="124"/>
      <c r="L21" s="124"/>
      <c r="M21" s="124"/>
      <c r="N21" s="124"/>
      <c r="O21" s="124"/>
      <c r="P21" s="124"/>
      <c r="Q21" s="124"/>
      <c r="R21" s="124"/>
      <c r="S21" s="124"/>
      <c r="T21" s="124"/>
      <c r="U21" s="124"/>
      <c r="V21" s="124"/>
      <c r="W21" s="124"/>
      <c r="X21" s="124"/>
      <c r="Y21" s="124"/>
      <c r="Z21" s="124"/>
    </row>
    <row r="22" spans="1:27" ht="109.5" customHeight="1" x14ac:dyDescent="0.2">
      <c r="A22" s="183"/>
      <c r="B22" s="233" t="s">
        <v>44</v>
      </c>
      <c r="C22" s="233">
        <v>906</v>
      </c>
      <c r="D22" s="233">
        <v>2004</v>
      </c>
      <c r="E22" s="236" t="s">
        <v>722</v>
      </c>
      <c r="F22" s="244" t="str">
        <f>HYPERLINK("http://www.funcionpublica.gov.co/eva/gestornormativo/norma.php?i=14787","Todos")</f>
        <v>Todos</v>
      </c>
      <c r="G22" s="243" t="s">
        <v>266</v>
      </c>
      <c r="H22" s="124"/>
      <c r="I22" s="124"/>
      <c r="J22" s="124"/>
      <c r="K22" s="124"/>
      <c r="L22" s="124"/>
      <c r="M22" s="124"/>
      <c r="N22" s="124"/>
      <c r="O22" s="124"/>
      <c r="P22" s="124"/>
      <c r="Q22" s="124"/>
      <c r="R22" s="124"/>
      <c r="S22" s="124"/>
      <c r="T22" s="124"/>
      <c r="U22" s="124"/>
      <c r="V22" s="124"/>
      <c r="W22" s="124"/>
      <c r="X22" s="124"/>
      <c r="Y22" s="124"/>
      <c r="Z22" s="124"/>
      <c r="AA22" s="124"/>
    </row>
    <row r="23" spans="1:27" ht="109.5" customHeight="1" x14ac:dyDescent="0.2">
      <c r="A23" s="183"/>
      <c r="B23" s="390" t="s">
        <v>97</v>
      </c>
      <c r="C23" s="390">
        <v>734</v>
      </c>
      <c r="D23" s="390">
        <v>2002</v>
      </c>
      <c r="E23" s="391" t="s">
        <v>1011</v>
      </c>
      <c r="F23" s="392" t="str">
        <f>HYPERLINK("http://www.suin-juriscol.gov.co/viewDocument.asp?ruta=Leyes/1667339","Todos")</f>
        <v>Todos</v>
      </c>
      <c r="G23" s="393" t="s">
        <v>1112</v>
      </c>
      <c r="H23" s="124"/>
      <c r="I23" s="124"/>
      <c r="J23" s="124"/>
      <c r="K23" s="124"/>
      <c r="L23" s="124"/>
      <c r="M23" s="124"/>
      <c r="N23" s="124"/>
      <c r="O23" s="124"/>
      <c r="P23" s="124"/>
      <c r="Q23" s="124"/>
      <c r="R23" s="124"/>
      <c r="S23" s="124"/>
      <c r="T23" s="124"/>
      <c r="U23" s="124"/>
      <c r="V23" s="124"/>
      <c r="W23" s="124"/>
      <c r="X23" s="124"/>
      <c r="Y23" s="124"/>
      <c r="Z23" s="124"/>
      <c r="AA23" s="124"/>
    </row>
    <row r="24" spans="1:27" ht="109.5" customHeight="1" x14ac:dyDescent="0.2">
      <c r="A24" s="183"/>
      <c r="B24" s="233" t="s">
        <v>44</v>
      </c>
      <c r="C24" s="233">
        <v>600</v>
      </c>
      <c r="D24" s="233">
        <v>2000</v>
      </c>
      <c r="E24" s="236" t="s">
        <v>721</v>
      </c>
      <c r="F24" s="244" t="str">
        <f>HYPERLINK("https://www.alcaldiabogota.gov.co/sisjur/normas/Norma1.jsp?i=6389","Todos")</f>
        <v>Todos</v>
      </c>
      <c r="G24" s="243" t="s">
        <v>266</v>
      </c>
      <c r="H24" s="124"/>
      <c r="I24" s="124"/>
      <c r="J24" s="124"/>
      <c r="K24" s="124"/>
      <c r="L24" s="124"/>
      <c r="M24" s="124"/>
      <c r="N24" s="124"/>
      <c r="O24" s="124"/>
      <c r="P24" s="124"/>
      <c r="Q24" s="124"/>
      <c r="R24" s="124"/>
      <c r="S24" s="124"/>
      <c r="T24" s="124"/>
      <c r="U24" s="124"/>
      <c r="V24" s="124"/>
      <c r="W24" s="124"/>
      <c r="X24" s="124"/>
      <c r="Y24" s="124"/>
      <c r="Z24" s="124"/>
      <c r="AA24" s="124"/>
    </row>
    <row r="25" spans="1:27" ht="109.5" customHeight="1" x14ac:dyDescent="0.2">
      <c r="A25" s="183"/>
      <c r="B25" s="233" t="s">
        <v>44</v>
      </c>
      <c r="C25" s="233">
        <v>190</v>
      </c>
      <c r="D25" s="233">
        <v>1995</v>
      </c>
      <c r="E25" s="243" t="s">
        <v>720</v>
      </c>
      <c r="F25" s="244" t="str">
        <f>HYPERLINK("https://www.alcaldiabogota.gov.co/sisjur/normas/Norma1.jsp?i=321","Todos")</f>
        <v>Todos</v>
      </c>
      <c r="G25" s="243" t="s">
        <v>266</v>
      </c>
      <c r="H25" s="124"/>
      <c r="I25" s="124"/>
      <c r="J25" s="124"/>
      <c r="K25" s="124"/>
      <c r="L25" s="124"/>
      <c r="M25" s="124"/>
      <c r="N25" s="124"/>
      <c r="O25" s="124"/>
      <c r="P25" s="124"/>
      <c r="Q25" s="124"/>
      <c r="R25" s="124"/>
      <c r="S25" s="124"/>
      <c r="T25" s="124"/>
      <c r="U25" s="124"/>
      <c r="V25" s="124"/>
      <c r="W25" s="124"/>
      <c r="X25" s="124"/>
      <c r="Y25" s="124"/>
      <c r="Z25" s="124"/>
      <c r="AA25" s="124"/>
    </row>
    <row r="26" spans="1:27" ht="109.5" customHeight="1" x14ac:dyDescent="0.2">
      <c r="A26" s="183"/>
      <c r="B26" s="233" t="s">
        <v>44</v>
      </c>
      <c r="C26" s="233">
        <v>80</v>
      </c>
      <c r="D26" s="233">
        <v>1993</v>
      </c>
      <c r="E26" s="243" t="s">
        <v>1486</v>
      </c>
      <c r="F26" s="241">
        <v>8</v>
      </c>
      <c r="G26" s="243" t="s">
        <v>1487</v>
      </c>
      <c r="H26" s="124"/>
      <c r="I26" s="124"/>
      <c r="J26" s="124"/>
      <c r="K26" s="124"/>
      <c r="L26" s="124"/>
      <c r="M26" s="124"/>
      <c r="N26" s="124"/>
      <c r="O26" s="124"/>
      <c r="P26" s="124"/>
      <c r="Q26" s="124"/>
      <c r="R26" s="124"/>
      <c r="S26" s="124"/>
      <c r="T26" s="124"/>
      <c r="U26" s="124"/>
      <c r="V26" s="124"/>
      <c r="W26" s="124"/>
      <c r="X26" s="124"/>
      <c r="Y26" s="124"/>
      <c r="Z26" s="124"/>
      <c r="AA26" s="124"/>
    </row>
    <row r="27" spans="1:27" ht="109.5" customHeight="1" x14ac:dyDescent="0.2">
      <c r="A27" s="183"/>
      <c r="B27" s="233" t="s">
        <v>723</v>
      </c>
      <c r="C27" s="233">
        <v>1421</v>
      </c>
      <c r="D27" s="233">
        <v>1993</v>
      </c>
      <c r="E27" s="243" t="s">
        <v>724</v>
      </c>
      <c r="F27" s="244" t="str">
        <f>HYPERLINK("https://www.alcaldiabogota.gov.co/sisjur/normas/Norma1.jsp?i=1507","Todos")</f>
        <v>Todos</v>
      </c>
      <c r="G27" s="243" t="s">
        <v>266</v>
      </c>
      <c r="H27" s="124"/>
      <c r="I27" s="124"/>
      <c r="J27" s="124"/>
      <c r="K27" s="124"/>
      <c r="L27" s="124"/>
      <c r="M27" s="124"/>
      <c r="N27" s="124"/>
      <c r="O27" s="124"/>
      <c r="P27" s="124"/>
      <c r="Q27" s="124"/>
      <c r="R27" s="124"/>
      <c r="S27" s="124"/>
      <c r="T27" s="124"/>
      <c r="U27" s="124"/>
      <c r="V27" s="124"/>
      <c r="W27" s="124"/>
      <c r="X27" s="124"/>
      <c r="Y27" s="124"/>
      <c r="Z27" s="124"/>
      <c r="AA27" s="124"/>
    </row>
    <row r="28" spans="1:27" ht="78.75" customHeight="1" x14ac:dyDescent="0.2">
      <c r="A28" s="183"/>
      <c r="B28" s="234" t="s">
        <v>90</v>
      </c>
      <c r="C28" s="235">
        <v>1656</v>
      </c>
      <c r="D28" s="234">
        <v>2021</v>
      </c>
      <c r="E28" s="236" t="s">
        <v>1567</v>
      </c>
      <c r="F28" s="237" t="s">
        <v>95</v>
      </c>
      <c r="G28" s="240" t="s">
        <v>408</v>
      </c>
      <c r="H28" s="124"/>
      <c r="I28" s="124"/>
      <c r="J28" s="124"/>
      <c r="K28" s="124"/>
      <c r="L28" s="124"/>
      <c r="M28" s="124"/>
      <c r="N28" s="124"/>
      <c r="O28" s="124"/>
      <c r="P28" s="124"/>
      <c r="Q28" s="124"/>
      <c r="R28" s="124"/>
      <c r="S28" s="124"/>
      <c r="T28" s="124"/>
      <c r="U28" s="124"/>
      <c r="V28" s="124"/>
      <c r="W28" s="124"/>
      <c r="X28" s="124"/>
      <c r="Y28" s="124"/>
      <c r="Z28" s="124"/>
      <c r="AA28" s="124"/>
    </row>
    <row r="29" spans="1:27" ht="109.5" customHeight="1" x14ac:dyDescent="0.2">
      <c r="A29" s="183"/>
      <c r="B29" s="394" t="s">
        <v>65</v>
      </c>
      <c r="C29" s="395">
        <v>807</v>
      </c>
      <c r="D29" s="396">
        <v>2019</v>
      </c>
      <c r="E29" s="397" t="s">
        <v>1925</v>
      </c>
      <c r="F29" s="398" t="s">
        <v>95</v>
      </c>
      <c r="G29" s="397" t="s">
        <v>408</v>
      </c>
      <c r="H29" s="124"/>
      <c r="I29" s="124"/>
      <c r="J29" s="124"/>
      <c r="K29" s="124"/>
      <c r="L29" s="124"/>
      <c r="M29" s="124"/>
      <c r="N29" s="124"/>
      <c r="O29" s="124"/>
      <c r="P29" s="124"/>
      <c r="Q29" s="124"/>
      <c r="R29" s="124"/>
      <c r="S29" s="124"/>
      <c r="T29" s="124"/>
      <c r="U29" s="124"/>
      <c r="V29" s="124"/>
      <c r="W29" s="124"/>
      <c r="X29" s="124"/>
      <c r="Y29" s="124"/>
      <c r="Z29" s="124"/>
      <c r="AA29" s="124"/>
    </row>
    <row r="30" spans="1:27" ht="109.5" customHeight="1" x14ac:dyDescent="0.2">
      <c r="A30" s="183"/>
      <c r="B30" s="233" t="s">
        <v>244</v>
      </c>
      <c r="C30" s="233">
        <v>284</v>
      </c>
      <c r="D30" s="233">
        <v>2004</v>
      </c>
      <c r="E30" s="243" t="s">
        <v>725</v>
      </c>
      <c r="F30" s="244" t="str">
        <f>HYPERLINK("https://www.bogotajuridica.gov.co/sisjur/normas/Norma1.jsp?i=14800","Todos")</f>
        <v>Todos</v>
      </c>
      <c r="G30" s="243" t="s">
        <v>266</v>
      </c>
      <c r="H30" s="124"/>
      <c r="I30" s="124"/>
      <c r="J30" s="124"/>
      <c r="K30" s="124"/>
      <c r="L30" s="124"/>
      <c r="M30" s="124"/>
      <c r="N30" s="124"/>
      <c r="O30" s="124"/>
      <c r="P30" s="124"/>
      <c r="Q30" s="124"/>
      <c r="R30" s="124"/>
      <c r="S30" s="124"/>
      <c r="T30" s="124"/>
      <c r="U30" s="124"/>
      <c r="V30" s="124"/>
      <c r="W30" s="124"/>
      <c r="X30" s="124"/>
      <c r="Y30" s="124"/>
      <c r="Z30" s="124"/>
    </row>
    <row r="31" spans="1:27" ht="155.25" customHeight="1" x14ac:dyDescent="0.2">
      <c r="A31" s="183"/>
      <c r="B31" s="242" t="s">
        <v>223</v>
      </c>
      <c r="C31" s="233">
        <v>8</v>
      </c>
      <c r="D31" s="233">
        <v>2021</v>
      </c>
      <c r="E31" s="399" t="s">
        <v>1488</v>
      </c>
      <c r="F31" s="241" t="s">
        <v>95</v>
      </c>
      <c r="G31" s="240" t="s">
        <v>408</v>
      </c>
      <c r="H31" s="124"/>
      <c r="I31" s="124"/>
      <c r="J31" s="124"/>
      <c r="K31" s="124"/>
      <c r="L31" s="124"/>
      <c r="M31" s="124"/>
      <c r="N31" s="124"/>
      <c r="O31" s="124"/>
      <c r="P31" s="124"/>
      <c r="Q31" s="124"/>
      <c r="R31" s="124"/>
      <c r="S31" s="124"/>
      <c r="T31" s="124"/>
      <c r="U31" s="124"/>
      <c r="V31" s="124"/>
      <c r="W31" s="124"/>
      <c r="X31" s="124"/>
      <c r="Y31" s="124"/>
      <c r="Z31" s="124"/>
      <c r="AA31" s="124"/>
    </row>
    <row r="32" spans="1:27" ht="109.5" customHeight="1" x14ac:dyDescent="0.2">
      <c r="A32" s="183"/>
      <c r="B32" s="242" t="s">
        <v>223</v>
      </c>
      <c r="C32" s="233">
        <v>10</v>
      </c>
      <c r="D32" s="233">
        <v>2019</v>
      </c>
      <c r="E32" s="243" t="s">
        <v>1924</v>
      </c>
      <c r="F32" s="244" t="str">
        <f>HYPERLINK("https://www.alcaldiabogota.gov.co/sisjur/normas/Norma1.jsp?i=88720","Todos")</f>
        <v>Todos</v>
      </c>
      <c r="G32" s="243" t="s">
        <v>1270</v>
      </c>
      <c r="H32" s="124"/>
      <c r="I32" s="124"/>
      <c r="J32" s="124"/>
      <c r="K32" s="124"/>
      <c r="L32" s="124"/>
      <c r="M32" s="124"/>
      <c r="N32" s="124"/>
      <c r="O32" s="124"/>
      <c r="P32" s="124"/>
      <c r="Q32" s="124"/>
      <c r="R32" s="124"/>
      <c r="S32" s="124"/>
      <c r="T32" s="124"/>
      <c r="U32" s="124"/>
      <c r="V32" s="124"/>
      <c r="W32" s="124"/>
      <c r="X32" s="124"/>
      <c r="Y32" s="124"/>
      <c r="Z32" s="124"/>
      <c r="AA32" s="124"/>
    </row>
    <row r="33" spans="1:27" ht="109.5" customHeight="1" x14ac:dyDescent="0.2">
      <c r="A33" s="183"/>
      <c r="B33" s="242" t="s">
        <v>223</v>
      </c>
      <c r="C33" s="233">
        <v>8</v>
      </c>
      <c r="D33" s="233">
        <v>2019</v>
      </c>
      <c r="E33" s="243" t="s">
        <v>1271</v>
      </c>
      <c r="F33" s="244" t="str">
        <f>HYPERLINK("https://www.alcaldiabogota.gov.co/sisjur/normas/Norma1.jsp?i=88734","Todos")</f>
        <v>Todos</v>
      </c>
      <c r="G33" s="243" t="s">
        <v>1272</v>
      </c>
      <c r="H33" s="124"/>
      <c r="I33" s="124"/>
      <c r="J33" s="124"/>
      <c r="K33" s="124"/>
      <c r="L33" s="124"/>
      <c r="M33" s="124"/>
      <c r="N33" s="124"/>
      <c r="O33" s="124"/>
      <c r="P33" s="124"/>
      <c r="Q33" s="124"/>
      <c r="R33" s="124"/>
      <c r="S33" s="124"/>
      <c r="T33" s="124"/>
      <c r="U33" s="124"/>
      <c r="V33" s="124"/>
      <c r="W33" s="124"/>
      <c r="X33" s="124"/>
      <c r="Y33" s="124"/>
      <c r="Z33" s="124"/>
      <c r="AA33" s="124"/>
    </row>
    <row r="34" spans="1:27" ht="109.5" customHeight="1" x14ac:dyDescent="0.2">
      <c r="A34" s="183"/>
      <c r="B34" s="242" t="s">
        <v>223</v>
      </c>
      <c r="C34" s="233">
        <v>7</v>
      </c>
      <c r="D34" s="233">
        <v>2019</v>
      </c>
      <c r="E34" s="243" t="s">
        <v>1273</v>
      </c>
      <c r="F34" s="241" t="s">
        <v>95</v>
      </c>
      <c r="G34" s="243" t="s">
        <v>1273</v>
      </c>
      <c r="H34" s="124"/>
      <c r="I34" s="124"/>
      <c r="J34" s="124"/>
      <c r="K34" s="124"/>
      <c r="L34" s="124"/>
      <c r="M34" s="124"/>
      <c r="N34" s="124"/>
      <c r="O34" s="124"/>
      <c r="P34" s="124"/>
      <c r="Q34" s="124"/>
      <c r="R34" s="124"/>
      <c r="S34" s="124"/>
      <c r="T34" s="124"/>
      <c r="U34" s="124"/>
      <c r="V34" s="124"/>
      <c r="W34" s="124"/>
      <c r="X34" s="124"/>
      <c r="Y34" s="124"/>
      <c r="Z34" s="124"/>
      <c r="AA34" s="124"/>
    </row>
    <row r="35" spans="1:27" ht="109.5" customHeight="1" x14ac:dyDescent="0.2">
      <c r="A35" s="183"/>
      <c r="B35" s="242" t="s">
        <v>223</v>
      </c>
      <c r="C35" s="233">
        <v>6</v>
      </c>
      <c r="D35" s="233">
        <v>2019</v>
      </c>
      <c r="E35" s="243" t="s">
        <v>1274</v>
      </c>
      <c r="F35" s="241" t="s">
        <v>95</v>
      </c>
      <c r="G35" s="243" t="s">
        <v>1274</v>
      </c>
      <c r="H35" s="124"/>
      <c r="I35" s="124"/>
      <c r="J35" s="124"/>
      <c r="K35" s="124"/>
      <c r="L35" s="124"/>
      <c r="M35" s="124"/>
      <c r="N35" s="124"/>
      <c r="O35" s="124"/>
      <c r="P35" s="124"/>
      <c r="Q35" s="124"/>
      <c r="R35" s="124"/>
      <c r="S35" s="124"/>
      <c r="T35" s="124"/>
      <c r="U35" s="124"/>
      <c r="V35" s="124"/>
      <c r="W35" s="124"/>
      <c r="X35" s="124"/>
      <c r="Y35" s="124"/>
      <c r="Z35" s="124"/>
      <c r="AA35" s="124"/>
    </row>
    <row r="36" spans="1:27" ht="109.5" customHeight="1" x14ac:dyDescent="0.2">
      <c r="A36" s="183"/>
      <c r="B36" s="233" t="s">
        <v>223</v>
      </c>
      <c r="C36" s="233">
        <v>9</v>
      </c>
      <c r="D36" s="233">
        <v>2018</v>
      </c>
      <c r="E36" s="243" t="s">
        <v>729</v>
      </c>
      <c r="F36" s="244" t="str">
        <f>HYPERLINK("https://www.alcaldiabogota.gov.co/sisjur/normas/Norma1.jsp?i=81327","Todos")</f>
        <v>Todos</v>
      </c>
      <c r="G36" s="243" t="s">
        <v>266</v>
      </c>
      <c r="H36" s="124"/>
      <c r="I36" s="124"/>
      <c r="J36" s="124"/>
      <c r="K36" s="124"/>
      <c r="L36" s="124"/>
      <c r="M36" s="124"/>
      <c r="N36" s="124"/>
      <c r="O36" s="124"/>
      <c r="P36" s="124"/>
      <c r="Q36" s="124"/>
      <c r="R36" s="124"/>
      <c r="S36" s="124"/>
      <c r="T36" s="124"/>
      <c r="U36" s="124"/>
      <c r="V36" s="124"/>
      <c r="W36" s="124"/>
      <c r="X36" s="124"/>
      <c r="Y36" s="124"/>
      <c r="Z36" s="124"/>
      <c r="AA36" s="124"/>
    </row>
    <row r="37" spans="1:27" ht="109.5" customHeight="1" x14ac:dyDescent="0.2">
      <c r="A37" s="183"/>
      <c r="B37" s="242" t="s">
        <v>1923</v>
      </c>
      <c r="C37" s="233">
        <v>8</v>
      </c>
      <c r="D37" s="233">
        <v>2018</v>
      </c>
      <c r="E37" s="243" t="s">
        <v>1267</v>
      </c>
      <c r="F37" s="244" t="str">
        <f>HYPERLINK("https://www.alcaldiabogota.gov.co/sisjur/normas/Norma1.jsp?i=81323","Todos")</f>
        <v>Todos</v>
      </c>
      <c r="G37" s="243" t="s">
        <v>1267</v>
      </c>
      <c r="H37" s="124"/>
      <c r="I37" s="124"/>
      <c r="J37" s="124"/>
      <c r="K37" s="124"/>
      <c r="L37" s="124"/>
      <c r="M37" s="124"/>
      <c r="N37" s="124"/>
      <c r="O37" s="124"/>
      <c r="P37" s="124"/>
      <c r="Q37" s="124"/>
      <c r="R37" s="124"/>
      <c r="S37" s="124"/>
      <c r="T37" s="124"/>
      <c r="U37" s="124"/>
      <c r="V37" s="124"/>
      <c r="W37" s="124"/>
      <c r="X37" s="124"/>
      <c r="Y37" s="124"/>
      <c r="Z37" s="124"/>
      <c r="AA37" s="124"/>
    </row>
    <row r="38" spans="1:27" ht="109.5" customHeight="1" x14ac:dyDescent="0.2">
      <c r="A38" s="183"/>
      <c r="B38" s="242" t="s">
        <v>223</v>
      </c>
      <c r="C38" s="233">
        <v>2</v>
      </c>
      <c r="D38" s="233">
        <v>2018</v>
      </c>
      <c r="E38" s="243" t="s">
        <v>1922</v>
      </c>
      <c r="F38" s="241" t="s">
        <v>95</v>
      </c>
      <c r="G38" s="243" t="s">
        <v>1268</v>
      </c>
      <c r="H38" s="124"/>
      <c r="I38" s="124"/>
      <c r="J38" s="124"/>
      <c r="K38" s="124"/>
      <c r="L38" s="124"/>
      <c r="M38" s="124"/>
      <c r="N38" s="124"/>
      <c r="O38" s="124"/>
      <c r="P38" s="124"/>
      <c r="Q38" s="124"/>
      <c r="R38" s="124"/>
      <c r="S38" s="124"/>
      <c r="T38" s="124"/>
      <c r="U38" s="124"/>
      <c r="V38" s="124"/>
      <c r="W38" s="124"/>
      <c r="X38" s="124"/>
      <c r="Y38" s="124"/>
      <c r="Z38" s="124"/>
      <c r="AA38" s="124"/>
    </row>
    <row r="39" spans="1:27" ht="109.5" customHeight="1" x14ac:dyDescent="0.2">
      <c r="A39" s="183"/>
      <c r="B39" s="242" t="s">
        <v>1920</v>
      </c>
      <c r="C39" s="233">
        <v>1</v>
      </c>
      <c r="D39" s="233">
        <v>2018</v>
      </c>
      <c r="E39" s="243" t="s">
        <v>1921</v>
      </c>
      <c r="F39" s="241" t="s">
        <v>95</v>
      </c>
      <c r="G39" s="243" t="s">
        <v>1269</v>
      </c>
      <c r="H39" s="124"/>
      <c r="I39" s="124"/>
      <c r="J39" s="124"/>
      <c r="K39" s="124"/>
      <c r="L39" s="124"/>
      <c r="M39" s="124"/>
      <c r="N39" s="124"/>
      <c r="O39" s="124"/>
      <c r="P39" s="124"/>
      <c r="Q39" s="124"/>
      <c r="R39" s="124"/>
      <c r="S39" s="124"/>
      <c r="T39" s="124"/>
      <c r="U39" s="124"/>
      <c r="V39" s="124"/>
      <c r="W39" s="124"/>
      <c r="X39" s="124"/>
      <c r="Y39" s="124"/>
      <c r="Z39" s="124"/>
      <c r="AA39" s="124"/>
    </row>
    <row r="40" spans="1:27" ht="109.5" customHeight="1" x14ac:dyDescent="0.2">
      <c r="A40" s="183"/>
      <c r="B40" s="242" t="s">
        <v>862</v>
      </c>
      <c r="C40" s="233" t="s">
        <v>230</v>
      </c>
      <c r="D40" s="233">
        <v>2011</v>
      </c>
      <c r="E40" s="247" t="s">
        <v>231</v>
      </c>
      <c r="F40" s="244" t="str">
        <f>HYPERLINK("http://www.corteconstitucional.gov.co/RELATORIA/2011/C-899-11.htm","Todos")</f>
        <v>Todos</v>
      </c>
      <c r="G40" s="243" t="s">
        <v>266</v>
      </c>
      <c r="H40" s="124"/>
      <c r="I40" s="124"/>
      <c r="J40" s="124"/>
      <c r="K40" s="124"/>
      <c r="L40" s="124"/>
      <c r="M40" s="124"/>
      <c r="N40" s="124"/>
      <c r="O40" s="124"/>
      <c r="P40" s="124"/>
      <c r="Q40" s="124"/>
      <c r="R40" s="124"/>
      <c r="S40" s="124"/>
      <c r="T40" s="124"/>
      <c r="U40" s="124"/>
      <c r="V40" s="124"/>
      <c r="W40" s="124"/>
      <c r="X40" s="124"/>
      <c r="Y40" s="124"/>
      <c r="Z40" s="124"/>
    </row>
    <row r="41" spans="1:27" ht="123.75" customHeight="1" x14ac:dyDescent="0.2">
      <c r="A41" s="183"/>
      <c r="B41" s="234" t="s">
        <v>76</v>
      </c>
      <c r="C41" s="235">
        <v>7</v>
      </c>
      <c r="D41" s="234">
        <v>2022</v>
      </c>
      <c r="E41" s="236" t="s">
        <v>1574</v>
      </c>
      <c r="F41" s="237" t="s">
        <v>1573</v>
      </c>
      <c r="G41" s="238" t="s">
        <v>1614</v>
      </c>
      <c r="H41" s="124"/>
      <c r="I41" s="124"/>
      <c r="J41" s="124"/>
      <c r="K41" s="124"/>
      <c r="L41" s="124"/>
      <c r="M41" s="124"/>
      <c r="N41" s="124"/>
      <c r="O41" s="124"/>
      <c r="P41" s="124"/>
      <c r="Q41" s="124"/>
      <c r="R41" s="124"/>
      <c r="S41" s="124"/>
      <c r="T41" s="124"/>
      <c r="U41" s="124"/>
      <c r="V41" s="124"/>
      <c r="W41" s="124"/>
      <c r="X41" s="124"/>
      <c r="Y41" s="124"/>
      <c r="Z41" s="124"/>
      <c r="AA41" s="124"/>
    </row>
    <row r="42" spans="1:27" ht="109.5" customHeight="1" x14ac:dyDescent="0.2">
      <c r="A42" s="183"/>
      <c r="B42" s="242" t="s">
        <v>76</v>
      </c>
      <c r="C42" s="233">
        <v>284</v>
      </c>
      <c r="D42" s="233">
        <v>2013</v>
      </c>
      <c r="E42" s="243" t="s">
        <v>1919</v>
      </c>
      <c r="F42" s="244" t="str">
        <f>HYPERLINK("https://www.alcaldiabogota.gov.co/sisjur/normas/Norma1.jsp?i=53327","Todos")</f>
        <v>Todos</v>
      </c>
      <c r="G42" s="243" t="s">
        <v>266</v>
      </c>
      <c r="I42" s="124"/>
      <c r="J42" s="124"/>
      <c r="K42" s="124"/>
      <c r="L42" s="124"/>
      <c r="M42" s="124"/>
      <c r="N42" s="124"/>
      <c r="O42" s="124"/>
      <c r="P42" s="124"/>
      <c r="Q42" s="124"/>
      <c r="R42" s="124"/>
      <c r="S42" s="124"/>
      <c r="T42" s="124"/>
      <c r="U42" s="124"/>
      <c r="V42" s="124"/>
      <c r="W42" s="124"/>
      <c r="X42" s="124"/>
      <c r="Y42" s="124"/>
      <c r="Z42" s="124"/>
      <c r="AA42" s="124"/>
    </row>
    <row r="43" spans="1:27" ht="109.5" customHeight="1" x14ac:dyDescent="0.2">
      <c r="A43" s="183"/>
      <c r="B43" s="242" t="s">
        <v>76</v>
      </c>
      <c r="C43" s="233">
        <v>114</v>
      </c>
      <c r="D43" s="233">
        <v>2010</v>
      </c>
      <c r="E43" s="243" t="s">
        <v>1917</v>
      </c>
      <c r="F43" s="244" t="str">
        <f>HYPERLINK("https://www.alcaldiabogota.gov.co/sisjur/normas/Norma1.jsp?i=39359","Todos")</f>
        <v>Todos</v>
      </c>
      <c r="G43" s="243" t="s">
        <v>266</v>
      </c>
      <c r="H43" s="124"/>
      <c r="I43" s="124"/>
      <c r="J43" s="124"/>
      <c r="K43" s="124"/>
      <c r="L43" s="124"/>
      <c r="M43" s="124"/>
      <c r="N43" s="124"/>
      <c r="O43" s="124"/>
      <c r="P43" s="124"/>
      <c r="Q43" s="124"/>
      <c r="R43" s="124"/>
      <c r="S43" s="124"/>
      <c r="T43" s="124"/>
      <c r="U43" s="124"/>
      <c r="V43" s="124"/>
      <c r="W43" s="124"/>
      <c r="X43" s="124"/>
      <c r="Y43" s="124"/>
      <c r="Z43" s="124"/>
    </row>
    <row r="44" spans="1:27" ht="109.5" customHeight="1" x14ac:dyDescent="0.2">
      <c r="A44" s="183"/>
      <c r="B44" s="242" t="s">
        <v>76</v>
      </c>
      <c r="C44" s="233">
        <v>372</v>
      </c>
      <c r="D44" s="233">
        <v>2006</v>
      </c>
      <c r="E44" s="243" t="s">
        <v>1918</v>
      </c>
      <c r="F44" s="244" t="str">
        <f>HYPERLINK("https://www.alcaldiabogota.gov.co/sisjur/normas/Norma1.jsp?i=22642","Todos")</f>
        <v>Todos</v>
      </c>
      <c r="G44" s="243" t="s">
        <v>266</v>
      </c>
      <c r="H44" s="124"/>
      <c r="I44" s="124"/>
      <c r="J44" s="124"/>
      <c r="K44" s="124"/>
      <c r="L44" s="124"/>
      <c r="M44" s="124"/>
      <c r="N44" s="124"/>
      <c r="O44" s="124"/>
      <c r="P44" s="124"/>
      <c r="Q44" s="124"/>
      <c r="R44" s="124"/>
      <c r="S44" s="124"/>
      <c r="T44" s="124"/>
      <c r="U44" s="124"/>
      <c r="V44" s="124"/>
      <c r="W44" s="124"/>
      <c r="X44" s="124"/>
      <c r="Y44" s="124"/>
      <c r="Z44" s="124"/>
    </row>
    <row r="45" spans="1:27" ht="109.5" customHeight="1" x14ac:dyDescent="0.2">
      <c r="A45" s="183"/>
      <c r="B45" s="248" t="s">
        <v>224</v>
      </c>
      <c r="C45" s="249">
        <v>1</v>
      </c>
      <c r="D45" s="248">
        <v>2000</v>
      </c>
      <c r="E45" s="246" t="s">
        <v>235</v>
      </c>
      <c r="F45" s="245" t="s">
        <v>95</v>
      </c>
      <c r="G45" s="246" t="s">
        <v>408</v>
      </c>
      <c r="H45" s="124"/>
      <c r="I45" s="124"/>
      <c r="J45" s="124"/>
      <c r="K45" s="124"/>
      <c r="L45" s="124"/>
      <c r="M45" s="124"/>
      <c r="N45" s="124"/>
      <c r="O45" s="124"/>
      <c r="P45" s="124"/>
      <c r="Q45" s="124"/>
      <c r="R45" s="124"/>
      <c r="S45" s="124"/>
      <c r="T45" s="124"/>
      <c r="U45" s="124"/>
      <c r="V45" s="124"/>
      <c r="W45" s="124"/>
      <c r="X45" s="124"/>
      <c r="Y45" s="124"/>
      <c r="Z45" s="124"/>
      <c r="AA45" s="124"/>
    </row>
    <row r="46" spans="1:27" ht="84.75" customHeight="1" x14ac:dyDescent="0.2">
      <c r="A46" s="183">
        <v>8</v>
      </c>
      <c r="B46" s="187" t="s">
        <v>727</v>
      </c>
      <c r="C46" s="185">
        <v>1</v>
      </c>
      <c r="D46" s="185">
        <v>2002</v>
      </c>
      <c r="E46" s="188" t="s">
        <v>728</v>
      </c>
      <c r="F46" s="186" t="str">
        <f>HYPERLINK("https://www.alcaldiabogota.gov.co/sisjur/normas/Norma1.jsp?i=21311","Todos")</f>
        <v>Todos</v>
      </c>
      <c r="G46" s="188" t="s">
        <v>266</v>
      </c>
      <c r="H46" s="124"/>
      <c r="I46" s="124"/>
      <c r="J46" s="124"/>
      <c r="K46" s="124"/>
      <c r="L46" s="124"/>
      <c r="M46" s="124"/>
      <c r="N46" s="124"/>
      <c r="O46" s="124"/>
      <c r="P46" s="124"/>
      <c r="Q46" s="124"/>
      <c r="R46" s="124"/>
      <c r="S46" s="124"/>
      <c r="T46" s="124"/>
      <c r="U46" s="124"/>
      <c r="V46" s="124"/>
      <c r="W46" s="124"/>
      <c r="X46" s="124"/>
      <c r="Y46" s="124"/>
      <c r="Z46" s="124"/>
      <c r="AA46" s="124"/>
    </row>
    <row r="47" spans="1:27" ht="32.25" customHeight="1" x14ac:dyDescent="0.2">
      <c r="A47" s="183"/>
      <c r="B47" s="189"/>
      <c r="C47" s="189"/>
      <c r="D47" s="189"/>
      <c r="E47" s="190"/>
      <c r="F47" s="189"/>
      <c r="G47" s="189"/>
      <c r="H47" s="124"/>
      <c r="I47" s="124"/>
      <c r="J47" s="124"/>
      <c r="K47" s="124"/>
      <c r="L47" s="124"/>
      <c r="M47" s="124"/>
      <c r="N47" s="124"/>
      <c r="O47" s="124"/>
      <c r="P47" s="124"/>
      <c r="Q47" s="124"/>
      <c r="R47" s="124"/>
      <c r="S47" s="124"/>
      <c r="T47" s="124"/>
      <c r="U47" s="124"/>
      <c r="V47" s="124"/>
      <c r="W47" s="124"/>
      <c r="X47" s="124"/>
      <c r="Y47" s="124"/>
      <c r="Z47" s="124"/>
      <c r="AA47" s="124"/>
    </row>
    <row r="48" spans="1:27" ht="32.25" customHeight="1" x14ac:dyDescent="0.2">
      <c r="A48" s="183"/>
      <c r="B48" s="189"/>
      <c r="C48" s="189"/>
      <c r="D48" s="189"/>
      <c r="E48" s="190"/>
      <c r="F48" s="189"/>
      <c r="G48" s="189"/>
      <c r="H48" s="124"/>
      <c r="I48" s="124"/>
      <c r="J48" s="124"/>
      <c r="K48" s="124"/>
      <c r="L48" s="124"/>
      <c r="M48" s="124"/>
      <c r="N48" s="124"/>
      <c r="O48" s="124"/>
      <c r="P48" s="124"/>
      <c r="Q48" s="124"/>
      <c r="R48" s="124"/>
      <c r="S48" s="124"/>
      <c r="T48" s="124"/>
      <c r="U48" s="124"/>
      <c r="V48" s="124"/>
      <c r="W48" s="124"/>
      <c r="X48" s="124"/>
      <c r="Y48" s="124"/>
      <c r="Z48" s="124"/>
      <c r="AA48" s="124"/>
    </row>
    <row r="49" spans="1:27" ht="32.25" customHeight="1" x14ac:dyDescent="0.2">
      <c r="A49" s="183"/>
      <c r="B49" s="189"/>
      <c r="C49" s="189"/>
      <c r="D49" s="189"/>
      <c r="E49" s="190"/>
      <c r="F49" s="189"/>
      <c r="G49" s="189"/>
      <c r="H49" s="124"/>
      <c r="I49" s="124"/>
      <c r="J49" s="124"/>
      <c r="K49" s="124"/>
      <c r="L49" s="124"/>
      <c r="M49" s="124"/>
      <c r="N49" s="124"/>
      <c r="O49" s="124"/>
      <c r="P49" s="124"/>
      <c r="Q49" s="124"/>
      <c r="R49" s="124"/>
      <c r="S49" s="124"/>
      <c r="T49" s="124"/>
      <c r="U49" s="124"/>
      <c r="V49" s="124"/>
      <c r="W49" s="124"/>
      <c r="X49" s="124"/>
      <c r="Y49" s="124"/>
      <c r="Z49" s="124"/>
      <c r="AA49" s="124"/>
    </row>
    <row r="50" spans="1:27" ht="32.25" customHeight="1" x14ac:dyDescent="0.2">
      <c r="A50" s="183"/>
      <c r="B50" s="189"/>
      <c r="C50" s="189"/>
      <c r="D50" s="189"/>
      <c r="E50" s="190"/>
      <c r="F50" s="189"/>
      <c r="G50" s="189"/>
      <c r="H50" s="124"/>
      <c r="I50" s="124"/>
      <c r="J50" s="124"/>
      <c r="K50" s="124"/>
      <c r="L50" s="124"/>
      <c r="M50" s="124"/>
      <c r="N50" s="124"/>
      <c r="O50" s="124"/>
      <c r="P50" s="124"/>
      <c r="Q50" s="124"/>
      <c r="R50" s="124"/>
      <c r="S50" s="124"/>
      <c r="T50" s="124"/>
      <c r="U50" s="124"/>
      <c r="V50" s="124"/>
      <c r="W50" s="124"/>
      <c r="X50" s="124"/>
      <c r="Y50" s="124"/>
      <c r="Z50" s="124"/>
      <c r="AA50" s="124"/>
    </row>
    <row r="51" spans="1:27" ht="14.25" customHeight="1" x14ac:dyDescent="0.2">
      <c r="A51" s="183"/>
      <c r="B51" s="138"/>
      <c r="C51" s="139"/>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row r="52" spans="1:27" ht="14.25" customHeight="1" x14ac:dyDescent="0.2">
      <c r="A52" s="183"/>
      <c r="B52" s="138"/>
      <c r="C52" s="139"/>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row>
    <row r="53" spans="1:27" ht="14.25" customHeight="1" x14ac:dyDescent="0.2">
      <c r="A53" s="183"/>
      <c r="B53" s="138"/>
      <c r="C53" s="139"/>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row>
    <row r="54" spans="1:27" ht="14.25" customHeight="1" x14ac:dyDescent="0.2">
      <c r="A54" s="183"/>
      <c r="B54" s="138"/>
      <c r="C54" s="139"/>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row>
    <row r="55" spans="1:27" ht="14.25" customHeight="1" x14ac:dyDescent="0.2">
      <c r="A55" s="183"/>
      <c r="B55" s="138"/>
      <c r="C55" s="139"/>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row>
    <row r="56" spans="1:27" ht="14.25" customHeight="1" x14ac:dyDescent="0.2">
      <c r="A56" s="183"/>
      <c r="B56" s="138"/>
      <c r="C56" s="139"/>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row>
    <row r="57" spans="1:27" ht="14.25" customHeight="1" x14ac:dyDescent="0.2">
      <c r="A57" s="183"/>
      <c r="B57" s="138"/>
      <c r="C57" s="139"/>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row>
    <row r="58" spans="1:27" ht="14.25" customHeight="1" x14ac:dyDescent="0.2">
      <c r="A58" s="183"/>
      <c r="B58" s="138"/>
      <c r="C58" s="139"/>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row>
    <row r="59" spans="1:27" ht="14.25" customHeight="1" x14ac:dyDescent="0.2">
      <c r="A59" s="183"/>
      <c r="B59" s="138"/>
      <c r="C59" s="139"/>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row>
    <row r="60" spans="1:27" ht="14.25" customHeight="1" x14ac:dyDescent="0.2">
      <c r="A60" s="183"/>
      <c r="B60" s="138"/>
      <c r="C60" s="139"/>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row>
    <row r="61" spans="1:27" ht="14.25" customHeight="1" x14ac:dyDescent="0.2">
      <c r="A61" s="183"/>
      <c r="B61" s="138"/>
      <c r="C61" s="139"/>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row>
    <row r="62" spans="1:27" ht="14.25" customHeight="1" x14ac:dyDescent="0.2">
      <c r="A62" s="183"/>
      <c r="B62" s="138"/>
      <c r="C62" s="139"/>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row>
    <row r="63" spans="1:27" ht="14.25" customHeight="1" x14ac:dyDescent="0.2">
      <c r="A63" s="183"/>
      <c r="B63" s="138"/>
      <c r="C63" s="139"/>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row>
    <row r="64" spans="1:27" ht="14.25" customHeight="1" x14ac:dyDescent="0.2">
      <c r="A64" s="183"/>
      <c r="B64" s="138"/>
      <c r="C64" s="139"/>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row>
    <row r="65" spans="1:27" ht="14.25" customHeight="1" x14ac:dyDescent="0.2">
      <c r="A65" s="183"/>
      <c r="B65" s="138"/>
      <c r="C65" s="139"/>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row>
    <row r="66" spans="1:27" ht="14.25" customHeight="1" x14ac:dyDescent="0.2">
      <c r="A66" s="183"/>
      <c r="B66" s="138"/>
      <c r="C66" s="139"/>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row>
    <row r="67" spans="1:27" ht="14.25" customHeight="1" x14ac:dyDescent="0.2">
      <c r="A67" s="183"/>
      <c r="B67" s="138"/>
      <c r="C67" s="139"/>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row>
    <row r="68" spans="1:27" ht="14.25" customHeight="1" x14ac:dyDescent="0.2">
      <c r="A68" s="183"/>
      <c r="B68" s="138"/>
      <c r="C68" s="13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row>
    <row r="69" spans="1:27" ht="14.25" customHeight="1" x14ac:dyDescent="0.2">
      <c r="A69" s="183"/>
      <c r="B69" s="138"/>
      <c r="C69" s="139"/>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row>
    <row r="70" spans="1:27" ht="14.25" customHeight="1" x14ac:dyDescent="0.2">
      <c r="A70" s="183"/>
      <c r="B70" s="138"/>
      <c r="C70" s="139"/>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row>
    <row r="71" spans="1:27" ht="14.25" customHeight="1" x14ac:dyDescent="0.2">
      <c r="A71" s="183"/>
      <c r="B71" s="138"/>
      <c r="C71" s="139"/>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row>
    <row r="72" spans="1:27" ht="14.25" customHeight="1" x14ac:dyDescent="0.2">
      <c r="A72" s="183"/>
      <c r="B72" s="138"/>
      <c r="C72" s="139"/>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row>
    <row r="73" spans="1:27" ht="14.25" customHeight="1" x14ac:dyDescent="0.2">
      <c r="A73" s="183"/>
      <c r="B73" s="138"/>
      <c r="C73" s="13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row>
    <row r="74" spans="1:27" ht="14.25" customHeight="1" x14ac:dyDescent="0.2">
      <c r="A74" s="183"/>
      <c r="B74" s="138"/>
      <c r="C74" s="139"/>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row>
    <row r="75" spans="1:27" ht="14.25" customHeight="1" x14ac:dyDescent="0.2">
      <c r="A75" s="183"/>
      <c r="B75" s="138"/>
      <c r="C75" s="139"/>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row>
    <row r="76" spans="1:27" ht="14.25" customHeight="1" x14ac:dyDescent="0.2">
      <c r="A76" s="183"/>
      <c r="B76" s="138"/>
      <c r="C76" s="139"/>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row>
    <row r="77" spans="1:27" ht="14.25" customHeight="1" x14ac:dyDescent="0.2">
      <c r="A77" s="183"/>
      <c r="B77" s="138"/>
      <c r="C77" s="139"/>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row>
    <row r="78" spans="1:27" ht="14.25" customHeight="1" x14ac:dyDescent="0.2">
      <c r="A78" s="183"/>
      <c r="B78" s="138"/>
      <c r="C78" s="139"/>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row>
    <row r="79" spans="1:27" ht="14.25" customHeight="1" x14ac:dyDescent="0.2">
      <c r="A79" s="183"/>
      <c r="B79" s="138"/>
      <c r="C79" s="139"/>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row>
    <row r="80" spans="1:27" ht="14.25" customHeight="1" x14ac:dyDescent="0.2">
      <c r="A80" s="183"/>
      <c r="B80" s="138"/>
      <c r="C80" s="139"/>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row>
    <row r="81" spans="1:27" ht="14.25" customHeight="1" x14ac:dyDescent="0.2">
      <c r="A81" s="183"/>
      <c r="B81" s="138"/>
      <c r="C81" s="139"/>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row>
    <row r="82" spans="1:27" ht="14.25" customHeight="1" x14ac:dyDescent="0.2">
      <c r="A82" s="183"/>
      <c r="B82" s="138"/>
      <c r="C82" s="139"/>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row>
    <row r="83" spans="1:27" ht="14.25" customHeight="1" x14ac:dyDescent="0.2">
      <c r="A83" s="183"/>
      <c r="B83" s="138"/>
      <c r="C83" s="13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row>
    <row r="84" spans="1:27" ht="14.25" customHeight="1" x14ac:dyDescent="0.2">
      <c r="A84" s="183"/>
      <c r="B84" s="138"/>
      <c r="C84" s="139"/>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row>
    <row r="85" spans="1:27" ht="14.25" customHeight="1" x14ac:dyDescent="0.2">
      <c r="A85" s="183"/>
      <c r="B85" s="138"/>
      <c r="C85" s="139"/>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row>
    <row r="86" spans="1:27" ht="14.25" customHeight="1" x14ac:dyDescent="0.2">
      <c r="A86" s="183"/>
      <c r="B86" s="138"/>
      <c r="C86" s="139"/>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row>
    <row r="87" spans="1:27" ht="14.25" customHeight="1" x14ac:dyDescent="0.2">
      <c r="A87" s="183"/>
      <c r="B87" s="138"/>
      <c r="C87" s="139"/>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row>
    <row r="88" spans="1:27" ht="14.25" customHeight="1" x14ac:dyDescent="0.2">
      <c r="A88" s="183"/>
      <c r="B88" s="138"/>
      <c r="C88" s="139"/>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row>
    <row r="89" spans="1:27" ht="14.25" customHeight="1" x14ac:dyDescent="0.2">
      <c r="A89" s="183"/>
      <c r="B89" s="138"/>
      <c r="C89" s="139"/>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row>
    <row r="90" spans="1:27" ht="14.25" customHeight="1" x14ac:dyDescent="0.2">
      <c r="A90" s="183"/>
      <c r="B90" s="138"/>
      <c r="C90" s="139"/>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row>
    <row r="91" spans="1:27" ht="14.25" customHeight="1" x14ac:dyDescent="0.2">
      <c r="A91" s="183"/>
      <c r="B91" s="138"/>
      <c r="C91" s="139"/>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row>
    <row r="92" spans="1:27" ht="14.25" customHeight="1" x14ac:dyDescent="0.2">
      <c r="A92" s="183"/>
      <c r="B92" s="138"/>
      <c r="C92" s="139"/>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row>
    <row r="93" spans="1:27" ht="14.25" customHeight="1" x14ac:dyDescent="0.2">
      <c r="A93" s="183"/>
      <c r="B93" s="138"/>
      <c r="C93" s="139"/>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row>
    <row r="94" spans="1:27" ht="14.25" customHeight="1" x14ac:dyDescent="0.2">
      <c r="A94" s="183"/>
      <c r="B94" s="138"/>
      <c r="C94" s="139"/>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row>
    <row r="95" spans="1:27" ht="14.25" customHeight="1" x14ac:dyDescent="0.2">
      <c r="A95" s="183"/>
      <c r="B95" s="138"/>
      <c r="C95" s="139"/>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row>
    <row r="96" spans="1:27" ht="14.25" customHeight="1" x14ac:dyDescent="0.2">
      <c r="A96" s="183"/>
      <c r="B96" s="138"/>
      <c r="C96" s="139"/>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row>
    <row r="97" spans="1:27" ht="14.25" customHeight="1" x14ac:dyDescent="0.2">
      <c r="A97" s="183"/>
      <c r="B97" s="138"/>
      <c r="C97" s="139"/>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row>
    <row r="98" spans="1:27" ht="14.25" customHeight="1" x14ac:dyDescent="0.2">
      <c r="A98" s="183"/>
      <c r="B98" s="138"/>
      <c r="C98" s="139"/>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row>
    <row r="99" spans="1:27" ht="14.25" customHeight="1" x14ac:dyDescent="0.2">
      <c r="A99" s="183"/>
      <c r="B99" s="138"/>
      <c r="C99" s="139"/>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row>
    <row r="100" spans="1:27" ht="14.25" customHeight="1" x14ac:dyDescent="0.2">
      <c r="A100" s="183"/>
      <c r="B100" s="138"/>
      <c r="C100" s="139"/>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row>
    <row r="101" spans="1:27" ht="14.25" customHeight="1" x14ac:dyDescent="0.2">
      <c r="A101" s="183"/>
      <c r="B101" s="138"/>
      <c r="C101" s="139"/>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row>
    <row r="102" spans="1:27" ht="14.25" customHeight="1" x14ac:dyDescent="0.2">
      <c r="A102" s="183"/>
      <c r="B102" s="138"/>
      <c r="C102" s="139"/>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row>
    <row r="103" spans="1:27" ht="14.25" customHeight="1" x14ac:dyDescent="0.2">
      <c r="A103" s="183"/>
      <c r="B103" s="138"/>
      <c r="C103" s="139"/>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row>
    <row r="104" spans="1:27" ht="14.25" customHeight="1" x14ac:dyDescent="0.2">
      <c r="A104" s="183"/>
      <c r="B104" s="138"/>
      <c r="C104" s="139"/>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row>
    <row r="105" spans="1:27" ht="14.25" customHeight="1" x14ac:dyDescent="0.2">
      <c r="A105" s="183"/>
      <c r="B105" s="138"/>
      <c r="C105" s="139"/>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row>
    <row r="106" spans="1:27" ht="14.25" customHeight="1" x14ac:dyDescent="0.2">
      <c r="A106" s="183"/>
      <c r="B106" s="138"/>
      <c r="C106" s="139"/>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row>
    <row r="107" spans="1:27" ht="14.25" customHeight="1" x14ac:dyDescent="0.2">
      <c r="A107" s="183"/>
      <c r="B107" s="138"/>
      <c r="C107" s="139"/>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row>
    <row r="108" spans="1:27" ht="14.25" customHeight="1" x14ac:dyDescent="0.2">
      <c r="A108" s="183"/>
      <c r="B108" s="138"/>
      <c r="C108" s="139"/>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row>
    <row r="109" spans="1:27" ht="14.25" customHeight="1" x14ac:dyDescent="0.2">
      <c r="A109" s="183"/>
      <c r="B109" s="138"/>
      <c r="C109" s="139"/>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row>
    <row r="110" spans="1:27" ht="14.25" customHeight="1" x14ac:dyDescent="0.2">
      <c r="A110" s="183"/>
      <c r="B110" s="138"/>
      <c r="C110" s="139"/>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row>
    <row r="111" spans="1:27" ht="14.25" customHeight="1" x14ac:dyDescent="0.2">
      <c r="A111" s="183"/>
      <c r="B111" s="138"/>
      <c r="C111" s="139"/>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row>
    <row r="112" spans="1:27" ht="14.25" customHeight="1" x14ac:dyDescent="0.2">
      <c r="A112" s="183"/>
      <c r="B112" s="138"/>
      <c r="C112" s="139"/>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row>
    <row r="113" spans="1:27" ht="14.25" customHeight="1" x14ac:dyDescent="0.2">
      <c r="A113" s="183"/>
      <c r="B113" s="138"/>
      <c r="C113" s="139"/>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row>
    <row r="114" spans="1:27" ht="14.25" customHeight="1" x14ac:dyDescent="0.2">
      <c r="A114" s="183"/>
      <c r="B114" s="138"/>
      <c r="C114" s="139"/>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row>
    <row r="115" spans="1:27" ht="14.25" customHeight="1" x14ac:dyDescent="0.2">
      <c r="A115" s="183"/>
      <c r="B115" s="138"/>
      <c r="C115" s="139"/>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row>
    <row r="116" spans="1:27" ht="14.25" customHeight="1" x14ac:dyDescent="0.2">
      <c r="A116" s="183"/>
      <c r="B116" s="138"/>
      <c r="C116" s="139"/>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row>
    <row r="117" spans="1:27" ht="14.25" customHeight="1" x14ac:dyDescent="0.2">
      <c r="A117" s="183"/>
      <c r="B117" s="138"/>
      <c r="C117" s="139"/>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row>
    <row r="118" spans="1:27" ht="14.25" customHeight="1" x14ac:dyDescent="0.2">
      <c r="A118" s="183"/>
      <c r="B118" s="138"/>
      <c r="C118" s="139"/>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row>
    <row r="119" spans="1:27" ht="14.25" customHeight="1" x14ac:dyDescent="0.2">
      <c r="A119" s="183"/>
      <c r="B119" s="138"/>
      <c r="C119" s="139"/>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row>
    <row r="120" spans="1:27" ht="14.25" customHeight="1" x14ac:dyDescent="0.2">
      <c r="A120" s="183"/>
      <c r="B120" s="138"/>
      <c r="C120" s="139"/>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row>
    <row r="121" spans="1:27" ht="14.25" customHeight="1" x14ac:dyDescent="0.2">
      <c r="A121" s="183"/>
      <c r="B121" s="138"/>
      <c r="C121" s="139"/>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row>
    <row r="122" spans="1:27" ht="14.25" customHeight="1" x14ac:dyDescent="0.2">
      <c r="A122" s="183"/>
      <c r="B122" s="138"/>
      <c r="C122" s="139"/>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row>
    <row r="123" spans="1:27" ht="14.25" customHeight="1" x14ac:dyDescent="0.2">
      <c r="A123" s="183"/>
      <c r="B123" s="138"/>
      <c r="C123" s="139"/>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row>
    <row r="124" spans="1:27" ht="14.25" customHeight="1" x14ac:dyDescent="0.2">
      <c r="A124" s="183"/>
      <c r="B124" s="138"/>
      <c r="C124" s="139"/>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row>
    <row r="125" spans="1:27" ht="14.25" customHeight="1" x14ac:dyDescent="0.2">
      <c r="A125" s="183"/>
      <c r="B125" s="138"/>
      <c r="C125" s="139"/>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row>
    <row r="126" spans="1:27" ht="14.25" customHeight="1" x14ac:dyDescent="0.2">
      <c r="A126" s="183"/>
      <c r="B126" s="138"/>
      <c r="C126" s="139"/>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row>
    <row r="127" spans="1:27" ht="14.25" customHeight="1" x14ac:dyDescent="0.2">
      <c r="A127" s="183"/>
      <c r="B127" s="138"/>
      <c r="C127" s="139"/>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row>
    <row r="128" spans="1:27" ht="14.25" customHeight="1" x14ac:dyDescent="0.2">
      <c r="A128" s="183"/>
      <c r="B128" s="138"/>
      <c r="C128" s="139"/>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row>
    <row r="129" spans="1:27" ht="14.25" customHeight="1" x14ac:dyDescent="0.2">
      <c r="A129" s="183"/>
      <c r="B129" s="138"/>
      <c r="C129" s="139"/>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row>
    <row r="130" spans="1:27" ht="14.25" customHeight="1" x14ac:dyDescent="0.2">
      <c r="A130" s="183"/>
      <c r="B130" s="138"/>
      <c r="C130" s="139"/>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row>
    <row r="131" spans="1:27" ht="14.25" customHeight="1" x14ac:dyDescent="0.2">
      <c r="A131" s="183"/>
      <c r="B131" s="138"/>
      <c r="C131" s="139"/>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row>
    <row r="132" spans="1:27" ht="14.25" customHeight="1" x14ac:dyDescent="0.2">
      <c r="A132" s="183"/>
      <c r="B132" s="138"/>
      <c r="C132" s="139"/>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row>
    <row r="133" spans="1:27" ht="14.25" customHeight="1" x14ac:dyDescent="0.2">
      <c r="A133" s="183"/>
      <c r="B133" s="138"/>
      <c r="C133" s="139"/>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row>
    <row r="134" spans="1:27" ht="14.25" customHeight="1" x14ac:dyDescent="0.2">
      <c r="A134" s="183"/>
      <c r="B134" s="138"/>
      <c r="C134" s="139"/>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row>
    <row r="135" spans="1:27" ht="14.25" customHeight="1" x14ac:dyDescent="0.2">
      <c r="A135" s="183"/>
      <c r="B135" s="138"/>
      <c r="C135" s="139"/>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row>
    <row r="136" spans="1:27" ht="14.25" customHeight="1" x14ac:dyDescent="0.2">
      <c r="A136" s="183"/>
      <c r="B136" s="138"/>
      <c r="C136" s="139"/>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row>
    <row r="137" spans="1:27" ht="14.25" customHeight="1" x14ac:dyDescent="0.2">
      <c r="A137" s="183"/>
      <c r="B137" s="138"/>
      <c r="C137" s="139"/>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row>
    <row r="138" spans="1:27" ht="14.25" customHeight="1" x14ac:dyDescent="0.2">
      <c r="A138" s="183"/>
      <c r="B138" s="138"/>
      <c r="C138" s="139"/>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row>
    <row r="139" spans="1:27" ht="14.25" customHeight="1" x14ac:dyDescent="0.2">
      <c r="A139" s="183"/>
      <c r="B139" s="138"/>
      <c r="C139" s="139"/>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row>
    <row r="140" spans="1:27" ht="14.25" customHeight="1" x14ac:dyDescent="0.2">
      <c r="A140" s="183"/>
      <c r="B140" s="138"/>
      <c r="C140" s="139"/>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row>
    <row r="141" spans="1:27" ht="14.25" customHeight="1" x14ac:dyDescent="0.2">
      <c r="A141" s="183"/>
      <c r="B141" s="138"/>
      <c r="C141" s="139"/>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row>
    <row r="142" spans="1:27" ht="14.25" customHeight="1" x14ac:dyDescent="0.2">
      <c r="A142" s="183"/>
      <c r="B142" s="138"/>
      <c r="C142" s="139"/>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row>
    <row r="143" spans="1:27" ht="14.25" customHeight="1" x14ac:dyDescent="0.2">
      <c r="A143" s="183"/>
      <c r="B143" s="138"/>
      <c r="C143" s="139"/>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row>
    <row r="144" spans="1:27" ht="14.25" customHeight="1" x14ac:dyDescent="0.2">
      <c r="A144" s="183"/>
      <c r="B144" s="138"/>
      <c r="C144" s="139"/>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row>
    <row r="145" spans="1:27" ht="14.25" customHeight="1" x14ac:dyDescent="0.2">
      <c r="A145" s="183"/>
      <c r="B145" s="138"/>
      <c r="C145" s="139"/>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row>
    <row r="146" spans="1:27" ht="14.25" customHeight="1" x14ac:dyDescent="0.2">
      <c r="A146" s="183"/>
      <c r="B146" s="138"/>
      <c r="C146" s="139"/>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row>
    <row r="147" spans="1:27" ht="14.25" customHeight="1" x14ac:dyDescent="0.2">
      <c r="A147" s="183"/>
      <c r="B147" s="138"/>
      <c r="C147" s="139"/>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row>
    <row r="148" spans="1:27" ht="14.25" customHeight="1" x14ac:dyDescent="0.2">
      <c r="A148" s="183"/>
      <c r="B148" s="138"/>
      <c r="C148" s="139"/>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row>
    <row r="149" spans="1:27" ht="14.25" customHeight="1" x14ac:dyDescent="0.2">
      <c r="A149" s="183"/>
      <c r="B149" s="138"/>
      <c r="C149" s="139"/>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row>
    <row r="150" spans="1:27" ht="14.25" customHeight="1" x14ac:dyDescent="0.2">
      <c r="A150" s="183"/>
      <c r="B150" s="138"/>
      <c r="C150" s="139"/>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row>
    <row r="151" spans="1:27" ht="14.25" customHeight="1" x14ac:dyDescent="0.2">
      <c r="A151" s="183"/>
      <c r="B151" s="138"/>
      <c r="C151" s="139"/>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row>
    <row r="152" spans="1:27" ht="14.25" customHeight="1" x14ac:dyDescent="0.2">
      <c r="A152" s="183"/>
      <c r="B152" s="138"/>
      <c r="C152" s="139"/>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row>
    <row r="153" spans="1:27" ht="14.25" customHeight="1" x14ac:dyDescent="0.2">
      <c r="A153" s="183"/>
      <c r="B153" s="138"/>
      <c r="C153" s="139"/>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row>
    <row r="154" spans="1:27" ht="14.25" customHeight="1" x14ac:dyDescent="0.2">
      <c r="A154" s="183"/>
      <c r="B154" s="138"/>
      <c r="C154" s="139"/>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row>
    <row r="155" spans="1:27" ht="14.25" customHeight="1" x14ac:dyDescent="0.2">
      <c r="A155" s="183"/>
      <c r="B155" s="138"/>
      <c r="C155" s="139"/>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row>
    <row r="156" spans="1:27" ht="14.25" customHeight="1" x14ac:dyDescent="0.2">
      <c r="A156" s="183"/>
      <c r="B156" s="138"/>
      <c r="C156" s="139"/>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row>
    <row r="157" spans="1:27" ht="14.25" customHeight="1" x14ac:dyDescent="0.2">
      <c r="A157" s="183"/>
      <c r="B157" s="138"/>
      <c r="C157" s="139"/>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row>
    <row r="158" spans="1:27" ht="14.25" customHeight="1" x14ac:dyDescent="0.2">
      <c r="A158" s="183"/>
      <c r="B158" s="138"/>
      <c r="C158" s="139"/>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row>
    <row r="159" spans="1:27" ht="14.25" customHeight="1" x14ac:dyDescent="0.2">
      <c r="A159" s="183"/>
      <c r="B159" s="138"/>
      <c r="C159" s="139"/>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row>
    <row r="160" spans="1:27" ht="14.25" customHeight="1" x14ac:dyDescent="0.2">
      <c r="A160" s="183"/>
      <c r="B160" s="138"/>
      <c r="C160" s="139"/>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row>
    <row r="161" spans="1:27" ht="14.25" customHeight="1" x14ac:dyDescent="0.2">
      <c r="A161" s="183"/>
      <c r="B161" s="138"/>
      <c r="C161" s="139"/>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row>
    <row r="162" spans="1:27" ht="14.25" customHeight="1" x14ac:dyDescent="0.2">
      <c r="A162" s="183"/>
      <c r="B162" s="138"/>
      <c r="C162" s="139"/>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row>
    <row r="163" spans="1:27" ht="14.25" customHeight="1" x14ac:dyDescent="0.2">
      <c r="A163" s="183"/>
      <c r="B163" s="138"/>
      <c r="C163" s="139"/>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row>
    <row r="164" spans="1:27" ht="14.25" customHeight="1" x14ac:dyDescent="0.2">
      <c r="A164" s="183"/>
      <c r="B164" s="138"/>
      <c r="C164" s="139"/>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row>
    <row r="165" spans="1:27" ht="14.25" customHeight="1" x14ac:dyDescent="0.2">
      <c r="A165" s="183"/>
      <c r="B165" s="138"/>
      <c r="C165" s="139"/>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row>
    <row r="166" spans="1:27" ht="14.25" customHeight="1" x14ac:dyDescent="0.2">
      <c r="A166" s="183"/>
      <c r="B166" s="138"/>
      <c r="C166" s="139"/>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row>
    <row r="167" spans="1:27" ht="14.25" customHeight="1" x14ac:dyDescent="0.2">
      <c r="A167" s="183"/>
      <c r="B167" s="138"/>
      <c r="C167" s="139"/>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row>
    <row r="168" spans="1:27" ht="14.25" customHeight="1" x14ac:dyDescent="0.2">
      <c r="A168" s="183"/>
      <c r="B168" s="138"/>
      <c r="C168" s="139"/>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row>
    <row r="169" spans="1:27" ht="14.25" customHeight="1" x14ac:dyDescent="0.2">
      <c r="A169" s="183"/>
      <c r="B169" s="138"/>
      <c r="C169" s="139"/>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row>
    <row r="170" spans="1:27" ht="14.25" customHeight="1" x14ac:dyDescent="0.2">
      <c r="A170" s="183"/>
      <c r="B170" s="138"/>
      <c r="C170" s="139"/>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row>
    <row r="171" spans="1:27" ht="14.25" customHeight="1" x14ac:dyDescent="0.2">
      <c r="A171" s="183"/>
      <c r="B171" s="138"/>
      <c r="C171" s="139"/>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row>
    <row r="172" spans="1:27" ht="14.25" customHeight="1" x14ac:dyDescent="0.2">
      <c r="A172" s="183"/>
      <c r="B172" s="138"/>
      <c r="C172" s="139"/>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row>
    <row r="173" spans="1:27" ht="14.25" customHeight="1" x14ac:dyDescent="0.2">
      <c r="A173" s="183"/>
      <c r="B173" s="138"/>
      <c r="C173" s="139"/>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row>
    <row r="174" spans="1:27" ht="14.25" customHeight="1" x14ac:dyDescent="0.2">
      <c r="A174" s="183"/>
      <c r="B174" s="138"/>
      <c r="C174" s="139"/>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row>
    <row r="175" spans="1:27" ht="14.25" customHeight="1" x14ac:dyDescent="0.2">
      <c r="A175" s="183"/>
      <c r="B175" s="138"/>
      <c r="C175" s="139"/>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row>
    <row r="176" spans="1:27" ht="14.25" customHeight="1" x14ac:dyDescent="0.2">
      <c r="A176" s="183"/>
      <c r="B176" s="138"/>
      <c r="C176" s="139"/>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row>
    <row r="177" spans="1:27" ht="14.25" customHeight="1" x14ac:dyDescent="0.2">
      <c r="A177" s="183"/>
      <c r="B177" s="138"/>
      <c r="C177" s="139"/>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row>
    <row r="178" spans="1:27" ht="14.25" customHeight="1" x14ac:dyDescent="0.2">
      <c r="A178" s="183"/>
      <c r="B178" s="138"/>
      <c r="C178" s="139"/>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row>
    <row r="179" spans="1:27" ht="14.25" customHeight="1" x14ac:dyDescent="0.2">
      <c r="A179" s="183"/>
      <c r="B179" s="138"/>
      <c r="C179" s="139"/>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row>
    <row r="180" spans="1:27" ht="14.25" customHeight="1" x14ac:dyDescent="0.2">
      <c r="A180" s="183"/>
      <c r="B180" s="138"/>
      <c r="C180" s="139"/>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row>
    <row r="181" spans="1:27" ht="14.25" customHeight="1" x14ac:dyDescent="0.2">
      <c r="A181" s="183"/>
      <c r="B181" s="138"/>
      <c r="C181" s="139"/>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row>
    <row r="182" spans="1:27" ht="14.25" customHeight="1" x14ac:dyDescent="0.2">
      <c r="A182" s="183"/>
      <c r="B182" s="138"/>
      <c r="C182" s="139"/>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row>
    <row r="183" spans="1:27" ht="14.25" customHeight="1" x14ac:dyDescent="0.2">
      <c r="A183" s="183"/>
      <c r="B183" s="138"/>
      <c r="C183" s="139"/>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row>
    <row r="184" spans="1:27" ht="14.25" customHeight="1" x14ac:dyDescent="0.2">
      <c r="A184" s="183"/>
      <c r="B184" s="138"/>
      <c r="C184" s="139"/>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row>
    <row r="185" spans="1:27" ht="14.25" customHeight="1" x14ac:dyDescent="0.2">
      <c r="A185" s="183"/>
      <c r="B185" s="138"/>
      <c r="C185" s="139"/>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row>
    <row r="186" spans="1:27" ht="14.25" customHeight="1" x14ac:dyDescent="0.2">
      <c r="A186" s="183"/>
      <c r="B186" s="138"/>
      <c r="C186" s="139"/>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row>
    <row r="187" spans="1:27" ht="14.25" customHeight="1" x14ac:dyDescent="0.2">
      <c r="A187" s="183"/>
      <c r="B187" s="138"/>
      <c r="C187" s="139"/>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row>
    <row r="188" spans="1:27" ht="14.25" customHeight="1" x14ac:dyDescent="0.2">
      <c r="A188" s="183"/>
      <c r="B188" s="138"/>
      <c r="C188" s="139"/>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row>
    <row r="189" spans="1:27" ht="14.25" customHeight="1" x14ac:dyDescent="0.2">
      <c r="A189" s="183"/>
      <c r="B189" s="138"/>
      <c r="C189" s="139"/>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row>
    <row r="190" spans="1:27" ht="14.25" customHeight="1" x14ac:dyDescent="0.2">
      <c r="A190" s="183"/>
      <c r="B190" s="138"/>
      <c r="C190" s="139"/>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row>
    <row r="191" spans="1:27" ht="14.25" customHeight="1" x14ac:dyDescent="0.2">
      <c r="A191" s="183"/>
      <c r="B191" s="138"/>
      <c r="C191" s="139"/>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row>
    <row r="192" spans="1:27" ht="14.25" customHeight="1" x14ac:dyDescent="0.2">
      <c r="A192" s="183"/>
      <c r="B192" s="138"/>
      <c r="C192" s="139"/>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row>
    <row r="193" spans="1:27" ht="14.25" customHeight="1" x14ac:dyDescent="0.2">
      <c r="A193" s="183"/>
      <c r="B193" s="138"/>
      <c r="C193" s="139"/>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row>
    <row r="194" spans="1:27" ht="14.25" customHeight="1" x14ac:dyDescent="0.2">
      <c r="A194" s="183"/>
      <c r="B194" s="138"/>
      <c r="C194" s="139"/>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row>
    <row r="195" spans="1:27" ht="14.25" customHeight="1" x14ac:dyDescent="0.2">
      <c r="A195" s="183"/>
      <c r="B195" s="138"/>
      <c r="C195" s="139"/>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row>
    <row r="196" spans="1:27" ht="14.25" customHeight="1" x14ac:dyDescent="0.2">
      <c r="A196" s="183"/>
      <c r="B196" s="138"/>
      <c r="C196" s="139"/>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row>
    <row r="197" spans="1:27" ht="14.25" customHeight="1" x14ac:dyDescent="0.2">
      <c r="A197" s="183"/>
      <c r="B197" s="138"/>
      <c r="C197" s="139"/>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row>
    <row r="198" spans="1:27" ht="14.25" customHeight="1" x14ac:dyDescent="0.2">
      <c r="A198" s="183"/>
      <c r="B198" s="138"/>
      <c r="C198" s="139"/>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row>
    <row r="199" spans="1:27" ht="14.25" customHeight="1" x14ac:dyDescent="0.2">
      <c r="A199" s="183"/>
      <c r="B199" s="138"/>
      <c r="C199" s="139"/>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row>
    <row r="200" spans="1:27" ht="14.25" customHeight="1" x14ac:dyDescent="0.2">
      <c r="A200" s="183"/>
      <c r="B200" s="138"/>
      <c r="C200" s="139"/>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row>
    <row r="201" spans="1:27" ht="14.25" customHeight="1" x14ac:dyDescent="0.2">
      <c r="A201" s="183"/>
      <c r="B201" s="138"/>
      <c r="C201" s="139"/>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row>
    <row r="202" spans="1:27" ht="14.25" customHeight="1" x14ac:dyDescent="0.2">
      <c r="A202" s="183"/>
      <c r="B202" s="138"/>
      <c r="C202" s="139"/>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row>
    <row r="203" spans="1:27" ht="14.25" customHeight="1" x14ac:dyDescent="0.2">
      <c r="A203" s="183"/>
      <c r="B203" s="138"/>
      <c r="C203" s="139"/>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row>
    <row r="204" spans="1:27" ht="14.25" customHeight="1" x14ac:dyDescent="0.2">
      <c r="A204" s="183"/>
      <c r="B204" s="138"/>
      <c r="C204" s="139"/>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row>
    <row r="205" spans="1:27" ht="14.25" customHeight="1" x14ac:dyDescent="0.2">
      <c r="A205" s="183"/>
      <c r="B205" s="138"/>
      <c r="C205" s="139"/>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row>
    <row r="206" spans="1:27" ht="14.25" customHeight="1" x14ac:dyDescent="0.2">
      <c r="A206" s="183"/>
      <c r="B206" s="138"/>
      <c r="C206" s="139"/>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row>
    <row r="207" spans="1:27" ht="14.25" customHeight="1" x14ac:dyDescent="0.2">
      <c r="A207" s="183"/>
      <c r="B207" s="138"/>
      <c r="C207" s="139"/>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row>
    <row r="208" spans="1:27" ht="14.25" customHeight="1" x14ac:dyDescent="0.2">
      <c r="A208" s="183"/>
      <c r="B208" s="138"/>
      <c r="C208" s="139"/>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row>
    <row r="209" spans="1:27" ht="14.25" customHeight="1" x14ac:dyDescent="0.2">
      <c r="A209" s="183"/>
      <c r="B209" s="138"/>
      <c r="C209" s="139"/>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row>
    <row r="210" spans="1:27" ht="14.25" customHeight="1" x14ac:dyDescent="0.2">
      <c r="A210" s="183"/>
      <c r="B210" s="138"/>
      <c r="C210" s="139"/>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row>
    <row r="211" spans="1:27" ht="14.25" customHeight="1" x14ac:dyDescent="0.2">
      <c r="A211" s="183"/>
      <c r="B211" s="138"/>
      <c r="C211" s="139"/>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row>
    <row r="212" spans="1:27" ht="14.25" customHeight="1" x14ac:dyDescent="0.2">
      <c r="A212" s="183"/>
      <c r="B212" s="138"/>
      <c r="C212" s="139"/>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row>
    <row r="213" spans="1:27" ht="14.25" customHeight="1" x14ac:dyDescent="0.2">
      <c r="A213" s="183"/>
      <c r="B213" s="138"/>
      <c r="C213" s="139"/>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row>
    <row r="214" spans="1:27" ht="14.25" customHeight="1" x14ac:dyDescent="0.2">
      <c r="A214" s="183"/>
      <c r="B214" s="138"/>
      <c r="C214" s="139"/>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row>
    <row r="215" spans="1:27" ht="14.25" customHeight="1" x14ac:dyDescent="0.2">
      <c r="A215" s="183"/>
      <c r="B215" s="138"/>
      <c r="C215" s="139"/>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row>
    <row r="216" spans="1:27" ht="14.25" customHeight="1" x14ac:dyDescent="0.2">
      <c r="A216" s="183"/>
      <c r="B216" s="138"/>
      <c r="C216" s="139"/>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row>
    <row r="217" spans="1:27" ht="14.25" customHeight="1" x14ac:dyDescent="0.2">
      <c r="A217" s="183"/>
      <c r="B217" s="138"/>
      <c r="C217" s="139"/>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row>
    <row r="218" spans="1:27" ht="14.25" customHeight="1" x14ac:dyDescent="0.2">
      <c r="A218" s="183"/>
      <c r="B218" s="138"/>
      <c r="C218" s="139"/>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row>
    <row r="219" spans="1:27" ht="14.25" customHeight="1" x14ac:dyDescent="0.2">
      <c r="A219" s="183"/>
      <c r="B219" s="138"/>
      <c r="C219" s="139"/>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row>
    <row r="220" spans="1:27" ht="14.25" customHeight="1" x14ac:dyDescent="0.2">
      <c r="A220" s="183"/>
      <c r="B220" s="138"/>
      <c r="C220" s="139"/>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row>
    <row r="221" spans="1:27" ht="14.25" customHeight="1" x14ac:dyDescent="0.2">
      <c r="A221" s="183"/>
      <c r="B221" s="138"/>
      <c r="C221" s="139"/>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row>
    <row r="222" spans="1:27" ht="14.25" customHeight="1" x14ac:dyDescent="0.2">
      <c r="A222" s="183"/>
      <c r="B222" s="138"/>
      <c r="C222" s="139"/>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row>
    <row r="223" spans="1:27" ht="14.25" customHeight="1" x14ac:dyDescent="0.2">
      <c r="A223" s="183"/>
      <c r="B223" s="138"/>
      <c r="C223" s="139"/>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row>
    <row r="224" spans="1:27" ht="14.25" customHeight="1" x14ac:dyDescent="0.2">
      <c r="A224" s="183"/>
      <c r="B224" s="138"/>
      <c r="C224" s="139"/>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row>
    <row r="225" spans="1:27" ht="14.25" customHeight="1" x14ac:dyDescent="0.2">
      <c r="A225" s="183"/>
      <c r="B225" s="138"/>
      <c r="C225" s="139"/>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row>
    <row r="226" spans="1:27" ht="14.25" customHeight="1" x14ac:dyDescent="0.2">
      <c r="A226" s="183"/>
      <c r="B226" s="138"/>
      <c r="C226" s="139"/>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row>
    <row r="227" spans="1:27" ht="14.25" customHeight="1" x14ac:dyDescent="0.2">
      <c r="A227" s="183"/>
      <c r="B227" s="138"/>
      <c r="C227" s="139"/>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row>
    <row r="228" spans="1:27" ht="14.25" customHeight="1" x14ac:dyDescent="0.2">
      <c r="A228" s="183"/>
      <c r="B228" s="138"/>
      <c r="C228" s="139"/>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row>
    <row r="229" spans="1:27" ht="14.25" customHeight="1" x14ac:dyDescent="0.2">
      <c r="A229" s="183"/>
      <c r="B229" s="138"/>
      <c r="C229" s="139"/>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row>
    <row r="230" spans="1:27" ht="14.25" customHeight="1" x14ac:dyDescent="0.2">
      <c r="A230" s="183"/>
      <c r="B230" s="138"/>
      <c r="C230" s="139"/>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row>
    <row r="231" spans="1:27" ht="14.25" customHeight="1" x14ac:dyDescent="0.2">
      <c r="A231" s="183"/>
      <c r="B231" s="138"/>
      <c r="C231" s="139"/>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row>
    <row r="232" spans="1:27" ht="14.25" customHeight="1" x14ac:dyDescent="0.2">
      <c r="A232" s="183"/>
      <c r="B232" s="138"/>
      <c r="C232" s="139"/>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row>
    <row r="233" spans="1:27" ht="14.25" customHeight="1" x14ac:dyDescent="0.2">
      <c r="A233" s="183"/>
      <c r="B233" s="138"/>
      <c r="C233" s="139"/>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row>
    <row r="234" spans="1:27" ht="14.25" customHeight="1" x14ac:dyDescent="0.2">
      <c r="A234" s="183"/>
      <c r="B234" s="138"/>
      <c r="C234" s="139"/>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row>
    <row r="235" spans="1:27" ht="14.25" customHeight="1" x14ac:dyDescent="0.2">
      <c r="A235" s="183"/>
      <c r="B235" s="138"/>
      <c r="C235" s="139"/>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row>
    <row r="236" spans="1:27" ht="14.25" customHeight="1" x14ac:dyDescent="0.2">
      <c r="A236" s="183"/>
      <c r="B236" s="138"/>
      <c r="C236" s="139"/>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row>
    <row r="237" spans="1:27" ht="14.25" customHeight="1" x14ac:dyDescent="0.2">
      <c r="A237" s="183"/>
      <c r="B237" s="138"/>
      <c r="C237" s="139"/>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row>
    <row r="238" spans="1:27" ht="14.25" customHeight="1" x14ac:dyDescent="0.2">
      <c r="A238" s="183"/>
      <c r="B238" s="138"/>
      <c r="C238" s="139"/>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row>
    <row r="239" spans="1:27" ht="14.25" customHeight="1" x14ac:dyDescent="0.2">
      <c r="A239" s="183"/>
      <c r="B239" s="138"/>
      <c r="C239" s="139"/>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row>
    <row r="240" spans="1:27" ht="14.25" customHeight="1" x14ac:dyDescent="0.2">
      <c r="A240" s="183"/>
      <c r="B240" s="138"/>
      <c r="C240" s="139"/>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row>
    <row r="241" spans="1:27" ht="14.25" customHeight="1" x14ac:dyDescent="0.2">
      <c r="A241" s="183"/>
      <c r="B241" s="138"/>
      <c r="C241" s="139"/>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row>
    <row r="242" spans="1:27" ht="14.25" customHeight="1" x14ac:dyDescent="0.2">
      <c r="A242" s="183"/>
      <c r="B242" s="138"/>
      <c r="C242" s="139"/>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row>
    <row r="243" spans="1:27" ht="14.25" customHeight="1" x14ac:dyDescent="0.2">
      <c r="A243" s="183"/>
      <c r="B243" s="138"/>
      <c r="C243" s="139"/>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row>
    <row r="244" spans="1:27" ht="14.25" customHeight="1" x14ac:dyDescent="0.2">
      <c r="A244" s="183"/>
      <c r="B244" s="138"/>
      <c r="C244" s="139"/>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row>
    <row r="245" spans="1:27" ht="14.25" customHeight="1" x14ac:dyDescent="0.2">
      <c r="A245" s="183"/>
      <c r="B245" s="138"/>
      <c r="C245" s="139"/>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row>
    <row r="246" spans="1:27" ht="14.25" customHeight="1" x14ac:dyDescent="0.2">
      <c r="A246" s="183"/>
      <c r="B246" s="138"/>
      <c r="C246" s="139"/>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row>
    <row r="247" spans="1:27" ht="15.75" customHeight="1" x14ac:dyDescent="0.2">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1:27" ht="15.75" customHeight="1" x14ac:dyDescent="0.2">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1:27" ht="15.75" customHeight="1" x14ac:dyDescent="0.2">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1:27" ht="15.75" customHeight="1" x14ac:dyDescent="0.2">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1:27" ht="15.75" customHeight="1" x14ac:dyDescent="0.2">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1:27" ht="15.75" customHeight="1" x14ac:dyDescent="0.2">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1:27" ht="15.75" customHeight="1" x14ac:dyDescent="0.2">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1:27" ht="15.75" customHeight="1" x14ac:dyDescent="0.2">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1:27" ht="15.75" customHeight="1" x14ac:dyDescent="0.2">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1:27" ht="15.75" customHeight="1" x14ac:dyDescent="0.2">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1:27" ht="15.75" customHeight="1" x14ac:dyDescent="0.2">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1:27" ht="15.75" customHeight="1" x14ac:dyDescent="0.2">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1:27" ht="15.75" customHeight="1" x14ac:dyDescent="0.2">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1:27" ht="15.75" customHeight="1" x14ac:dyDescent="0.2">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1:27" ht="15.75" customHeight="1" x14ac:dyDescent="0.2">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1:27" ht="15.75" customHeight="1" x14ac:dyDescent="0.2">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1:27" ht="15.75" customHeight="1" x14ac:dyDescent="0.2">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1:27" ht="15.75" customHeight="1" x14ac:dyDescent="0.2">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1:27" ht="15.75" customHeight="1" x14ac:dyDescent="0.2">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1:27" ht="15.75" customHeight="1" x14ac:dyDescent="0.2">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1:27" ht="15.75" customHeight="1" x14ac:dyDescent="0.2">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1:27" ht="15.75" customHeight="1" x14ac:dyDescent="0.2">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1:27" ht="15.75" customHeight="1" x14ac:dyDescent="0.2">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1:27" ht="15.75" customHeight="1" x14ac:dyDescent="0.2">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1:27" ht="15.75" customHeight="1" x14ac:dyDescent="0.2">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1:27" ht="15.75" customHeight="1" x14ac:dyDescent="0.2">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1:27" ht="15.75" customHeight="1" x14ac:dyDescent="0.2">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1:27" ht="15.75" customHeight="1" x14ac:dyDescent="0.2">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1:27" ht="15.75" customHeight="1" x14ac:dyDescent="0.2">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1:27" ht="15.75" customHeight="1" x14ac:dyDescent="0.2">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1:27" ht="15.75" customHeight="1" x14ac:dyDescent="0.2">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1:27" ht="15.75" customHeight="1" x14ac:dyDescent="0.2">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1:27" ht="15.75" customHeight="1" x14ac:dyDescent="0.2">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1:27" ht="15.75" customHeight="1" x14ac:dyDescent="0.2">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1:27" ht="15.75" customHeight="1" x14ac:dyDescent="0.2">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1:27" ht="15.75" customHeight="1" x14ac:dyDescent="0.2">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1:27" ht="15.75" customHeight="1" x14ac:dyDescent="0.2">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1:27" ht="15.75" customHeight="1" x14ac:dyDescent="0.2">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1:27" ht="15.75" customHeight="1" x14ac:dyDescent="0.2">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1:27" ht="15.75" customHeight="1" x14ac:dyDescent="0.2">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1:27" ht="15.75" customHeight="1" x14ac:dyDescent="0.2">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1:27" ht="15.75" customHeight="1" x14ac:dyDescent="0.2">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1:27" ht="15.75" customHeight="1" x14ac:dyDescent="0.2">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1:27" ht="15.75" customHeight="1" x14ac:dyDescent="0.2">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1:27" ht="15.75" customHeight="1" x14ac:dyDescent="0.2">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1:27" ht="15.75" customHeight="1" x14ac:dyDescent="0.2">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1:27" ht="15.75" customHeight="1" x14ac:dyDescent="0.2">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1:27" ht="15.75" customHeight="1" x14ac:dyDescent="0.2">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1:27" ht="15.75" customHeight="1" x14ac:dyDescent="0.2">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1:27" ht="15.75" customHeight="1" x14ac:dyDescent="0.2">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1:27" ht="15.75" customHeight="1" x14ac:dyDescent="0.2">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1:27" ht="15.75" customHeight="1" x14ac:dyDescent="0.2">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1:27" ht="15.75" customHeight="1" x14ac:dyDescent="0.2">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1:27" ht="15.75" customHeight="1" x14ac:dyDescent="0.2">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1:27" ht="15.75" customHeight="1" x14ac:dyDescent="0.2">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1:27" ht="15.75" customHeight="1" x14ac:dyDescent="0.2">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1:27" ht="15.75" customHeight="1" x14ac:dyDescent="0.2">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1:27" ht="15.75" customHeight="1" x14ac:dyDescent="0.2">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1:27" ht="15.75" customHeight="1" x14ac:dyDescent="0.2">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1:27" ht="15.75" customHeight="1" x14ac:dyDescent="0.2">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1:27" ht="15.75" customHeight="1" x14ac:dyDescent="0.2">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1:27" ht="15.75" customHeight="1" x14ac:dyDescent="0.2">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1:27" ht="15.75" customHeight="1" x14ac:dyDescent="0.2">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1:27" ht="15.75" customHeight="1" x14ac:dyDescent="0.2">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1:27" ht="15.75" customHeight="1" x14ac:dyDescent="0.2">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1:27" ht="15.75" customHeight="1" x14ac:dyDescent="0.2">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1:27" ht="15.75" customHeight="1" x14ac:dyDescent="0.2">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1:27" ht="15.75" customHeight="1" x14ac:dyDescent="0.2">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1:27" ht="15.75" customHeight="1" x14ac:dyDescent="0.2">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1:27" ht="15.75" customHeight="1" x14ac:dyDescent="0.2">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1:27" ht="15.75" customHeight="1" x14ac:dyDescent="0.2">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1:27" ht="15.75" customHeight="1" x14ac:dyDescent="0.2">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1:27" ht="15.75" customHeight="1" x14ac:dyDescent="0.2">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1:27" ht="15.75" customHeight="1" x14ac:dyDescent="0.2">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1:27" ht="15.75" customHeight="1" x14ac:dyDescent="0.2">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1:27" ht="15.75" customHeight="1" x14ac:dyDescent="0.2">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1:27" ht="15.75" customHeight="1" x14ac:dyDescent="0.2">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1:27" ht="15.75" customHeight="1" x14ac:dyDescent="0.2">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1:27" ht="15.75" customHeight="1" x14ac:dyDescent="0.2">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1:27" ht="15.75" customHeight="1" x14ac:dyDescent="0.2">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1:27" ht="15.75" customHeight="1" x14ac:dyDescent="0.2">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1:27" ht="15.75" customHeight="1" x14ac:dyDescent="0.2">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1:27" ht="15.75" customHeight="1" x14ac:dyDescent="0.2">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1:27" ht="15.75" customHeight="1" x14ac:dyDescent="0.2">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1:27" ht="15.75" customHeight="1" x14ac:dyDescent="0.2">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1:27" ht="15.75" customHeight="1" x14ac:dyDescent="0.2">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1:27" ht="15.75" customHeight="1" x14ac:dyDescent="0.2">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1:27" ht="15.75" customHeight="1" x14ac:dyDescent="0.2">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1:27" ht="15.75" customHeight="1" x14ac:dyDescent="0.2">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1:27" ht="15.75" customHeight="1" x14ac:dyDescent="0.2">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1:27" ht="15.75" customHeight="1" x14ac:dyDescent="0.2">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1:27" ht="15.75" customHeight="1" x14ac:dyDescent="0.2">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1:27" ht="15.75" customHeight="1" x14ac:dyDescent="0.2">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1:27" ht="15.75" customHeight="1" x14ac:dyDescent="0.2">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1:27" ht="15.75" customHeight="1" x14ac:dyDescent="0.2">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1:27" ht="15.75" customHeight="1" x14ac:dyDescent="0.2">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1:27" ht="15.75" customHeight="1" x14ac:dyDescent="0.2">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1:27" ht="15.75" customHeight="1" x14ac:dyDescent="0.2">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1:27" ht="15.75" customHeight="1" x14ac:dyDescent="0.2">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1:27" ht="15.75" customHeight="1" x14ac:dyDescent="0.2">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1:27" ht="15.75" customHeight="1" x14ac:dyDescent="0.2">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1:27" ht="15.75" customHeight="1" x14ac:dyDescent="0.2">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1:27" ht="15.75" customHeight="1" x14ac:dyDescent="0.2">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1:27" ht="15.75" customHeight="1" x14ac:dyDescent="0.2">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1:27" ht="15.75" customHeight="1" x14ac:dyDescent="0.2">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1:27" ht="15.75" customHeight="1" x14ac:dyDescent="0.2">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1:27" ht="15.75" customHeight="1" x14ac:dyDescent="0.2">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1:27" ht="15.75" customHeight="1" x14ac:dyDescent="0.2">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1:27" ht="15.75" customHeight="1" x14ac:dyDescent="0.2">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1:27" ht="15.75" customHeight="1" x14ac:dyDescent="0.2">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1:27" ht="15.75" customHeight="1" x14ac:dyDescent="0.2">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1:27" ht="15.75" customHeight="1" x14ac:dyDescent="0.2">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1:27" ht="15.75" customHeight="1" x14ac:dyDescent="0.2">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1:27" ht="15.75" customHeight="1" x14ac:dyDescent="0.2">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1:27" ht="15.75" customHeight="1" x14ac:dyDescent="0.2">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1:27" ht="15.75" customHeight="1" x14ac:dyDescent="0.2">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1:27" ht="15.75" customHeight="1" x14ac:dyDescent="0.2">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1:27" ht="15.75" customHeight="1" x14ac:dyDescent="0.2">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1:27" ht="15.75" customHeight="1" x14ac:dyDescent="0.2">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1:27" ht="15.75" customHeight="1" x14ac:dyDescent="0.2">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1:27" ht="15.75" customHeight="1" x14ac:dyDescent="0.2">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1:27" ht="15.75" customHeight="1" x14ac:dyDescent="0.2">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1:27" ht="15.75" customHeight="1" x14ac:dyDescent="0.2">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1:27" ht="15.75" customHeight="1" x14ac:dyDescent="0.2">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1:27" ht="15.75" customHeight="1" x14ac:dyDescent="0.2">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1:27" ht="15.75" customHeight="1" x14ac:dyDescent="0.2">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1:27" ht="15.75" customHeight="1" x14ac:dyDescent="0.2">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1:27" ht="15.75" customHeight="1" x14ac:dyDescent="0.2">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1:27" ht="15.75" customHeight="1" x14ac:dyDescent="0.2">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1:27" ht="15.75" customHeight="1" x14ac:dyDescent="0.2">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1:27" ht="15.75" customHeight="1" x14ac:dyDescent="0.2">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1:27" ht="15.75" customHeight="1" x14ac:dyDescent="0.2">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1:27" ht="15.75" customHeight="1" x14ac:dyDescent="0.2">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1:27" ht="15.75" customHeight="1" x14ac:dyDescent="0.2">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1:27" ht="15.75" customHeight="1" x14ac:dyDescent="0.2">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1:27" ht="15.75" customHeight="1" x14ac:dyDescent="0.2">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1:27" ht="15.75" customHeight="1" x14ac:dyDescent="0.2">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1:27" ht="15.75" customHeight="1" x14ac:dyDescent="0.2">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1:27" ht="15.75" customHeight="1" x14ac:dyDescent="0.2">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1:27" ht="15.75" customHeight="1" x14ac:dyDescent="0.2">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1:27" ht="15.75" customHeight="1" x14ac:dyDescent="0.2">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1:27" ht="15.75" customHeight="1" x14ac:dyDescent="0.2">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1:27" ht="15.75" customHeight="1" x14ac:dyDescent="0.2">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1:27" ht="15.75" customHeight="1" x14ac:dyDescent="0.2">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1:27" ht="15.75" customHeight="1" x14ac:dyDescent="0.2">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1:27" ht="15.75" customHeight="1" x14ac:dyDescent="0.2">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1:27" ht="15.75" customHeight="1" x14ac:dyDescent="0.2">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1:27" ht="15.75" customHeight="1" x14ac:dyDescent="0.2">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1:27" ht="15.75" customHeight="1" x14ac:dyDescent="0.2">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1:27" ht="15.75" customHeight="1" x14ac:dyDescent="0.2">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1:27" ht="15.75" customHeight="1" x14ac:dyDescent="0.2">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1:27" ht="15.75" customHeight="1" x14ac:dyDescent="0.2">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1:27" ht="15.75" customHeight="1" x14ac:dyDescent="0.2">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1:27" ht="15.75" customHeight="1" x14ac:dyDescent="0.2">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1:27" ht="15.75" customHeight="1" x14ac:dyDescent="0.2">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1:27" ht="15.75" customHeight="1" x14ac:dyDescent="0.2">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1:27" ht="15.75" customHeight="1" x14ac:dyDescent="0.2">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1:27" ht="15.75" customHeight="1" x14ac:dyDescent="0.2">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1:27" ht="15.75" customHeight="1" x14ac:dyDescent="0.2">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1:27" ht="15.75" customHeight="1" x14ac:dyDescent="0.2">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1:27" ht="15.75" customHeight="1" x14ac:dyDescent="0.2">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1:27" ht="15.75" customHeight="1" x14ac:dyDescent="0.2">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1:27" ht="15.75" customHeight="1" x14ac:dyDescent="0.2">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1:27" ht="15.75" customHeight="1" x14ac:dyDescent="0.2">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1:27" ht="15.75" customHeight="1" x14ac:dyDescent="0.2">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1:27" ht="15.75" customHeight="1" x14ac:dyDescent="0.2">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1:27" ht="15.75" customHeight="1" x14ac:dyDescent="0.2">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1:27" ht="15.75" customHeight="1" x14ac:dyDescent="0.2">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1:27" ht="15.75" customHeight="1" x14ac:dyDescent="0.2">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1:27" ht="15.75" customHeight="1" x14ac:dyDescent="0.2">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1:27" ht="15.75" customHeight="1" x14ac:dyDescent="0.2">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1:27" ht="15.75" customHeight="1" x14ac:dyDescent="0.2">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1:27" ht="15.75" customHeight="1" x14ac:dyDescent="0.2">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1:27" ht="15.75" customHeight="1" x14ac:dyDescent="0.2">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1:27" ht="15.75" customHeight="1" x14ac:dyDescent="0.2">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1:27" ht="15.75" customHeight="1" x14ac:dyDescent="0.2">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1:27" ht="15.75" customHeight="1" x14ac:dyDescent="0.2">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1:27" ht="15.75" customHeight="1" x14ac:dyDescent="0.2">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1:27" ht="15.75" customHeight="1" x14ac:dyDescent="0.2">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1:27" ht="15.75" customHeight="1" x14ac:dyDescent="0.2">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1:27" ht="15.75" customHeight="1" x14ac:dyDescent="0.2">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1:27" ht="15.75" customHeight="1" x14ac:dyDescent="0.2">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1:27" ht="15.75" customHeight="1" x14ac:dyDescent="0.2">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1:27" ht="15.75" customHeight="1" x14ac:dyDescent="0.2">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1:27" ht="15.75" customHeight="1" x14ac:dyDescent="0.2">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1:27" ht="15.75" customHeight="1" x14ac:dyDescent="0.2">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1:27" ht="15.75" customHeight="1" x14ac:dyDescent="0.2">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1:27" ht="15.75" customHeight="1" x14ac:dyDescent="0.2">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1:27" ht="15.75" customHeight="1" x14ac:dyDescent="0.2">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1:27" ht="15.75" customHeight="1" x14ac:dyDescent="0.2">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1:27" ht="15.75" customHeight="1" x14ac:dyDescent="0.2">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1:27" ht="15.75" customHeight="1" x14ac:dyDescent="0.2">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1:27" ht="15.75" customHeight="1" x14ac:dyDescent="0.2">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1:27" ht="15.75" customHeight="1" x14ac:dyDescent="0.2">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1:27" ht="15.75" customHeight="1" x14ac:dyDescent="0.2">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1:27" ht="15.75" customHeight="1" x14ac:dyDescent="0.2">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1:27" ht="15.75" customHeight="1" x14ac:dyDescent="0.2">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1:27" ht="15.75" customHeight="1" x14ac:dyDescent="0.2">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1:27" ht="15.75" customHeight="1" x14ac:dyDescent="0.2">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1:27" ht="15.75" customHeight="1" x14ac:dyDescent="0.2">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1:27" ht="15.75" customHeight="1" x14ac:dyDescent="0.2">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1:27" ht="15.75" customHeight="1" x14ac:dyDescent="0.2">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1:27" ht="15.75" customHeight="1" x14ac:dyDescent="0.2">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1:27" ht="15.75" customHeight="1" x14ac:dyDescent="0.2">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1:27" ht="15.75" customHeight="1" x14ac:dyDescent="0.2">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1:27" ht="15.75" customHeight="1" x14ac:dyDescent="0.2">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1:27" ht="15.75" customHeight="1" x14ac:dyDescent="0.2">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1:27" ht="15.75" customHeight="1" x14ac:dyDescent="0.2">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1:27" ht="15.75" customHeight="1" x14ac:dyDescent="0.2">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1:27" ht="15.75" customHeight="1" x14ac:dyDescent="0.2">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1:27" ht="15.75" customHeight="1" x14ac:dyDescent="0.2">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1:27" ht="15.75" customHeight="1" x14ac:dyDescent="0.2">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1:27" ht="15.75" customHeight="1" x14ac:dyDescent="0.2">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1:27" ht="15.75" customHeight="1" x14ac:dyDescent="0.2">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1:27" ht="15.75" customHeight="1" x14ac:dyDescent="0.2">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1:27" ht="15.75" customHeight="1" x14ac:dyDescent="0.2">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1:27" ht="15.75" customHeight="1" x14ac:dyDescent="0.2">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1:27" ht="15.75" customHeight="1" x14ac:dyDescent="0.2">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1:27" ht="15.75" customHeight="1" x14ac:dyDescent="0.2">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1:27" ht="15.75" customHeight="1" x14ac:dyDescent="0.2">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1:27" ht="15.75" customHeight="1" x14ac:dyDescent="0.2">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1:27" ht="15.75" customHeight="1" x14ac:dyDescent="0.2">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1:27" ht="15.75" customHeight="1" x14ac:dyDescent="0.2">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1:27" ht="15.75" customHeight="1" x14ac:dyDescent="0.2">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1:27" ht="15.75" customHeight="1" x14ac:dyDescent="0.2">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1:27" ht="15.75" customHeight="1" x14ac:dyDescent="0.2">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1:27" ht="15.75" customHeight="1" x14ac:dyDescent="0.2">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1:27" ht="15.75" customHeight="1" x14ac:dyDescent="0.2">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1:27" ht="15.75" customHeight="1" x14ac:dyDescent="0.2">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1:27" ht="15.75" customHeight="1" x14ac:dyDescent="0.2">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1:27" ht="15.75" customHeight="1" x14ac:dyDescent="0.2">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1:27" ht="15.75" customHeight="1" x14ac:dyDescent="0.2">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1:27" ht="15.75" customHeight="1" x14ac:dyDescent="0.2">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1:27" ht="15.75" customHeight="1" x14ac:dyDescent="0.2">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1:27" ht="15.75" customHeight="1" x14ac:dyDescent="0.2">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1:27" ht="15.75" customHeight="1" x14ac:dyDescent="0.2">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1:27" ht="15.75" customHeight="1" x14ac:dyDescent="0.2">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1:27" ht="15.75" customHeight="1" x14ac:dyDescent="0.2">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1:27" ht="15.75" customHeight="1" x14ac:dyDescent="0.2">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1:27" ht="15.75" customHeight="1" x14ac:dyDescent="0.2">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1:27" ht="15.75" customHeight="1" x14ac:dyDescent="0.2">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1:27" ht="15.75" customHeight="1" x14ac:dyDescent="0.2">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1:27" ht="15.75" customHeight="1" x14ac:dyDescent="0.2">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1:27" ht="15.75" customHeight="1" x14ac:dyDescent="0.2">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1:27" ht="15.75" customHeight="1" x14ac:dyDescent="0.2">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1:27" ht="15.75" customHeight="1" x14ac:dyDescent="0.2">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1:27" ht="15.75" customHeight="1" x14ac:dyDescent="0.2">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1:27" ht="15.75" customHeight="1" x14ac:dyDescent="0.2">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1:27" ht="15.75" customHeight="1" x14ac:dyDescent="0.2">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1:27" ht="15.75" customHeight="1" x14ac:dyDescent="0.2">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1:27" ht="15.75" customHeight="1" x14ac:dyDescent="0.2">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1:27" ht="15.75" customHeight="1" x14ac:dyDescent="0.2">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1:27" ht="15.75" customHeight="1" x14ac:dyDescent="0.2">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1:27" ht="15.75" customHeight="1" x14ac:dyDescent="0.2">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1:27" ht="15.75" customHeight="1" x14ac:dyDescent="0.2">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1:27" ht="15.75" customHeight="1" x14ac:dyDescent="0.2">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1:27" ht="15.75" customHeight="1" x14ac:dyDescent="0.2">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1:27" ht="15.75" customHeight="1" x14ac:dyDescent="0.2">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1:27" ht="15.75" customHeight="1" x14ac:dyDescent="0.2">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1:27" ht="15.75" customHeight="1" x14ac:dyDescent="0.2">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1:27" ht="15.75" customHeight="1" x14ac:dyDescent="0.2">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1:27" ht="15.75" customHeight="1" x14ac:dyDescent="0.2">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1:27" ht="15.75" customHeight="1" x14ac:dyDescent="0.2">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1:27" ht="15.75" customHeight="1" x14ac:dyDescent="0.2">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1:27" ht="15.75" customHeight="1" x14ac:dyDescent="0.2">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1:27" ht="15.75" customHeight="1" x14ac:dyDescent="0.2">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1:27" ht="15.75" customHeight="1" x14ac:dyDescent="0.2">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1:27" ht="15.75" customHeight="1" x14ac:dyDescent="0.2">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1:27" ht="15.75" customHeight="1" x14ac:dyDescent="0.2">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1:27" ht="15.75" customHeight="1" x14ac:dyDescent="0.2">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1:27" ht="15.75" customHeight="1" x14ac:dyDescent="0.2">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1:27" ht="15.75" customHeight="1" x14ac:dyDescent="0.2">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1:27" ht="15.75" customHeight="1" x14ac:dyDescent="0.2">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1:27" ht="15.75" customHeight="1" x14ac:dyDescent="0.2">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1:27" ht="15.75" customHeight="1" x14ac:dyDescent="0.2">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1:27" ht="15.75" customHeight="1" x14ac:dyDescent="0.2">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1:27" ht="15.75" customHeight="1" x14ac:dyDescent="0.2">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1:27" ht="15.75" customHeight="1" x14ac:dyDescent="0.2">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1:27" ht="15.75" customHeight="1" x14ac:dyDescent="0.2">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1:27" ht="15.75" customHeight="1" x14ac:dyDescent="0.2">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1:27" ht="15.75" customHeight="1" x14ac:dyDescent="0.2">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1:27" ht="15.75" customHeight="1" x14ac:dyDescent="0.2">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1:27" ht="15.75" customHeight="1" x14ac:dyDescent="0.2">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1:27" ht="15.75" customHeight="1" x14ac:dyDescent="0.2">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1:27" ht="15.75" customHeight="1" x14ac:dyDescent="0.2">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1:27" ht="15.75" customHeight="1" x14ac:dyDescent="0.2">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1:27" ht="15.75" customHeight="1" x14ac:dyDescent="0.2">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1:27" ht="15.75" customHeight="1" x14ac:dyDescent="0.2">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1:27" ht="15.75" customHeight="1" x14ac:dyDescent="0.2">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1:27" ht="15.75" customHeight="1" x14ac:dyDescent="0.2">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1:27" ht="15.75" customHeight="1" x14ac:dyDescent="0.2">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1:27" ht="15.75" customHeight="1" x14ac:dyDescent="0.2">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1:27" ht="15.75" customHeight="1" x14ac:dyDescent="0.2">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1:27" ht="15.75" customHeight="1" x14ac:dyDescent="0.2">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1:27" ht="15.75" customHeight="1" x14ac:dyDescent="0.2">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1:27" ht="15.75" customHeight="1" x14ac:dyDescent="0.2">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1:27" ht="15.75" customHeight="1" x14ac:dyDescent="0.2">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1:27" ht="15.75" customHeight="1" x14ac:dyDescent="0.2">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1:27" ht="15.75" customHeight="1" x14ac:dyDescent="0.2">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1:27" ht="15.75" customHeight="1" x14ac:dyDescent="0.2">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1:27" ht="15.75" customHeight="1" x14ac:dyDescent="0.2">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1:27" ht="15.75" customHeight="1" x14ac:dyDescent="0.2">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1:27" ht="15.75" customHeight="1" x14ac:dyDescent="0.2">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1:27" ht="15.75" customHeight="1" x14ac:dyDescent="0.2">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1:27" ht="15.75" customHeight="1" x14ac:dyDescent="0.2">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1:27" ht="15.75" customHeight="1" x14ac:dyDescent="0.2">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1:27" ht="15.75" customHeight="1" x14ac:dyDescent="0.2">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1:27" ht="15.75" customHeight="1" x14ac:dyDescent="0.2">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1:27" ht="15.75" customHeight="1" x14ac:dyDescent="0.2">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1:27" ht="15.75" customHeight="1" x14ac:dyDescent="0.2">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1:27" ht="15.75" customHeight="1" x14ac:dyDescent="0.2">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1:27" ht="15.75" customHeight="1" x14ac:dyDescent="0.2">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1:27" ht="15.75" customHeight="1" x14ac:dyDescent="0.2">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1:27" ht="15.75" customHeight="1" x14ac:dyDescent="0.2">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1:27" ht="15.75" customHeight="1" x14ac:dyDescent="0.2">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1:27" ht="15.75" customHeight="1" x14ac:dyDescent="0.2">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1:27" ht="15.75" customHeight="1" x14ac:dyDescent="0.2">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1:27" ht="15.75" customHeight="1" x14ac:dyDescent="0.2">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1:27" ht="15.75" customHeight="1" x14ac:dyDescent="0.2">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1:27" ht="15.75" customHeight="1" x14ac:dyDescent="0.2">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1:27" ht="15.75" customHeight="1" x14ac:dyDescent="0.2">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1:27" ht="15.75" customHeight="1" x14ac:dyDescent="0.2">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1:27" ht="15.75" customHeight="1" x14ac:dyDescent="0.2">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1:27" ht="15.75" customHeight="1" x14ac:dyDescent="0.2">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1:27" ht="15.75" customHeight="1" x14ac:dyDescent="0.2">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1:27" ht="15.75" customHeight="1" x14ac:dyDescent="0.2">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1:27" ht="15.75" customHeight="1" x14ac:dyDescent="0.2">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1:27" ht="15.75" customHeight="1" x14ac:dyDescent="0.2">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1:27" ht="15.75" customHeight="1" x14ac:dyDescent="0.2">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1:27" ht="15.75" customHeight="1" x14ac:dyDescent="0.2">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1:27" ht="15.75" customHeight="1" x14ac:dyDescent="0.2">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1:27" ht="15.75" customHeight="1" x14ac:dyDescent="0.2">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1:27" ht="15.75" customHeight="1" x14ac:dyDescent="0.2">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1:27" ht="15.75" customHeight="1" x14ac:dyDescent="0.2">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1:27" ht="15.75" customHeight="1" x14ac:dyDescent="0.2">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1:27" ht="15.75" customHeight="1" x14ac:dyDescent="0.2">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1:27" ht="15.75" customHeight="1" x14ac:dyDescent="0.2">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1:27" ht="15.75" customHeight="1" x14ac:dyDescent="0.2">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1:27" ht="15.75" customHeight="1" x14ac:dyDescent="0.2">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1:27" ht="15.75" customHeight="1" x14ac:dyDescent="0.2">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1:27" ht="15.75" customHeight="1" x14ac:dyDescent="0.2">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1:27" ht="15.75" customHeight="1" x14ac:dyDescent="0.2">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1:27" ht="15.75" customHeight="1" x14ac:dyDescent="0.2">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1:27" ht="15.75" customHeight="1" x14ac:dyDescent="0.2">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1:27" ht="15.75" customHeight="1" x14ac:dyDescent="0.2">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1:27" ht="15.75" customHeight="1" x14ac:dyDescent="0.2">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1:27" ht="15.75" customHeight="1" x14ac:dyDescent="0.2">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1:27" ht="15.75" customHeight="1" x14ac:dyDescent="0.2">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1:27" ht="15.75" customHeight="1" x14ac:dyDescent="0.2">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1:27" ht="15.75" customHeight="1" x14ac:dyDescent="0.2">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1:27" ht="15.75" customHeight="1" x14ac:dyDescent="0.2">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1:27" ht="15.75" customHeight="1" x14ac:dyDescent="0.2">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1:27" ht="15.75" customHeight="1" x14ac:dyDescent="0.2">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1:27" ht="15.75" customHeight="1" x14ac:dyDescent="0.2">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1:27" ht="15.75" customHeight="1" x14ac:dyDescent="0.2">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1:27" ht="15.75" customHeight="1" x14ac:dyDescent="0.2">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1:27" ht="15.75" customHeight="1" x14ac:dyDescent="0.2">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1:27" ht="15.75" customHeight="1" x14ac:dyDescent="0.2">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1:27" ht="15.75" customHeight="1" x14ac:dyDescent="0.2">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1:27" ht="15.75" customHeight="1" x14ac:dyDescent="0.2">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1:27" ht="15.75" customHeight="1" x14ac:dyDescent="0.2">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1:27" ht="15.75" customHeight="1" x14ac:dyDescent="0.2">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1:27" ht="15.75" customHeight="1" x14ac:dyDescent="0.2">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1:27" ht="15.75" customHeight="1" x14ac:dyDescent="0.2">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1:27" ht="15.75" customHeight="1" x14ac:dyDescent="0.2">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1:27" ht="15.75" customHeight="1" x14ac:dyDescent="0.2">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1:27" ht="15.75" customHeight="1" x14ac:dyDescent="0.2">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1:27" ht="15.75" customHeight="1" x14ac:dyDescent="0.2">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1:27" ht="15.75" customHeight="1" x14ac:dyDescent="0.2">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1:27" ht="15.75" customHeight="1" x14ac:dyDescent="0.2">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1:27" ht="15.75" customHeight="1" x14ac:dyDescent="0.2">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1:27" ht="15.75" customHeight="1" x14ac:dyDescent="0.2">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1:27" ht="15.75" customHeight="1" x14ac:dyDescent="0.2">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1:27" ht="15.75" customHeight="1" x14ac:dyDescent="0.2">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1:27" ht="15.75" customHeight="1" x14ac:dyDescent="0.2">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1:27" ht="15.75" customHeight="1" x14ac:dyDescent="0.2">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1:27" ht="15.75" customHeight="1" x14ac:dyDescent="0.2">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1:27" ht="15.75" customHeight="1" x14ac:dyDescent="0.2">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1:27" ht="15.75" customHeight="1" x14ac:dyDescent="0.2">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1:27" ht="15.75" customHeight="1" x14ac:dyDescent="0.2">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1:27" ht="15.75" customHeight="1" x14ac:dyDescent="0.2">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1:27" ht="15.75" customHeight="1" x14ac:dyDescent="0.2">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1:27" ht="15.75" customHeight="1" x14ac:dyDescent="0.2">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1:27" ht="15.75" customHeight="1" x14ac:dyDescent="0.2">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1:27" ht="15.75" customHeight="1" x14ac:dyDescent="0.2">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1:27" ht="15.75" customHeight="1" x14ac:dyDescent="0.2">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1:27" ht="15.75" customHeight="1" x14ac:dyDescent="0.2">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1:27" ht="15.75" customHeight="1" x14ac:dyDescent="0.2">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1:27" ht="15.75" customHeight="1" x14ac:dyDescent="0.2">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1:27" ht="15.75" customHeight="1" x14ac:dyDescent="0.2">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1:27" ht="15.75" customHeight="1" x14ac:dyDescent="0.2">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1:27" ht="15.75" customHeight="1" x14ac:dyDescent="0.2">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1:27" ht="15.75" customHeight="1" x14ac:dyDescent="0.2">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1:27" ht="15.75" customHeight="1" x14ac:dyDescent="0.2">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1:27" ht="15.75" customHeight="1" x14ac:dyDescent="0.2">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1:27" ht="15.75" customHeight="1" x14ac:dyDescent="0.2">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1:27" ht="15.75" customHeight="1" x14ac:dyDescent="0.2">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1:27" ht="15.75" customHeight="1" x14ac:dyDescent="0.2">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1:27" ht="15.75" customHeight="1" x14ac:dyDescent="0.2">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1:27" ht="15.75" customHeight="1" x14ac:dyDescent="0.2">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1:27" ht="15.75" customHeight="1" x14ac:dyDescent="0.2">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1:27" ht="15.75" customHeight="1" x14ac:dyDescent="0.2">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1:27" ht="15.75" customHeight="1" x14ac:dyDescent="0.2">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1:27" ht="15.75" customHeight="1" x14ac:dyDescent="0.2">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1:27" ht="15.75" customHeight="1" x14ac:dyDescent="0.2">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1:27" ht="15.75" customHeight="1" x14ac:dyDescent="0.2">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1:27" ht="15.75" customHeight="1" x14ac:dyDescent="0.2">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1:27" ht="15.75" customHeight="1" x14ac:dyDescent="0.2">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1:27" ht="15.75" customHeight="1" x14ac:dyDescent="0.2">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1:27" ht="15.75" customHeight="1" x14ac:dyDescent="0.2">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1:27" ht="15.75" customHeight="1" x14ac:dyDescent="0.2">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1:27" ht="15.75" customHeight="1" x14ac:dyDescent="0.2">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1:27" ht="15.75" customHeight="1" x14ac:dyDescent="0.2">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1:27" ht="15.75" customHeight="1" x14ac:dyDescent="0.2">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1:27" ht="15.75" customHeight="1" x14ac:dyDescent="0.2">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1:27" ht="15.75" customHeight="1" x14ac:dyDescent="0.2">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1:27" ht="15.75" customHeight="1" x14ac:dyDescent="0.2">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1:27" ht="15.75" customHeight="1" x14ac:dyDescent="0.2">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1:27" ht="15.75" customHeight="1" x14ac:dyDescent="0.2">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1:27" ht="15.75" customHeight="1" x14ac:dyDescent="0.2">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1:27" ht="15.75" customHeight="1" x14ac:dyDescent="0.2">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1:27" ht="15.75" customHeight="1" x14ac:dyDescent="0.2">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1:27" ht="15.75" customHeight="1" x14ac:dyDescent="0.2">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1:27" ht="15.75" customHeight="1" x14ac:dyDescent="0.2">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1:27" ht="15.75" customHeight="1" x14ac:dyDescent="0.2">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1:27" ht="15.75" customHeight="1" x14ac:dyDescent="0.2">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1:27" ht="15.75" customHeight="1" x14ac:dyDescent="0.2">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1:27" ht="15.75" customHeight="1" x14ac:dyDescent="0.2">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1:27" ht="15.75" customHeight="1" x14ac:dyDescent="0.2">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1:27" ht="15.75" customHeight="1" x14ac:dyDescent="0.2">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1:27" ht="15.75" customHeight="1" x14ac:dyDescent="0.2">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1:27" ht="15.75" customHeight="1" x14ac:dyDescent="0.2">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1:27" ht="15.75" customHeight="1" x14ac:dyDescent="0.2">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1:27" ht="15.75" customHeight="1" x14ac:dyDescent="0.2">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1:27" ht="15.75" customHeight="1" x14ac:dyDescent="0.2">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1:27" ht="15.75" customHeight="1" x14ac:dyDescent="0.2">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1:27" ht="15.75" customHeight="1" x14ac:dyDescent="0.2">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1:27" ht="15.75" customHeight="1" x14ac:dyDescent="0.2">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1:27" ht="15.75" customHeight="1" x14ac:dyDescent="0.2">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1:27" ht="15.75" customHeight="1" x14ac:dyDescent="0.2">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1:27" ht="15.75" customHeight="1" x14ac:dyDescent="0.2">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1:27" ht="15.75" customHeight="1" x14ac:dyDescent="0.2">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1:27" ht="15.75" customHeight="1" x14ac:dyDescent="0.2">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1:27" ht="15.75" customHeight="1" x14ac:dyDescent="0.2">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1:27" ht="15.75" customHeight="1" x14ac:dyDescent="0.2">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1:27" ht="15.75" customHeight="1" x14ac:dyDescent="0.2">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1:27" ht="15.75" customHeight="1" x14ac:dyDescent="0.2">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1:27" ht="15.75" customHeight="1" x14ac:dyDescent="0.2">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1:27" ht="15.75" customHeight="1" x14ac:dyDescent="0.2">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1:27" ht="15.75" customHeight="1" x14ac:dyDescent="0.2">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1:27" ht="15.75" customHeight="1" x14ac:dyDescent="0.2">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1:27" ht="15.75" customHeight="1" x14ac:dyDescent="0.2">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1:27" ht="15.75" customHeight="1" x14ac:dyDescent="0.2">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1:27" ht="15.75" customHeight="1" x14ac:dyDescent="0.2">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1:27" ht="15.75" customHeight="1" x14ac:dyDescent="0.2">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1:27" ht="15.75" customHeight="1" x14ac:dyDescent="0.2">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1:27" ht="15.75" customHeight="1" x14ac:dyDescent="0.2">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1:27" ht="15.75" customHeight="1" x14ac:dyDescent="0.2">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1:27" ht="15.75" customHeight="1" x14ac:dyDescent="0.2">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1:27" ht="15.75" customHeight="1" x14ac:dyDescent="0.2">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1:27" ht="15.75" customHeight="1" x14ac:dyDescent="0.2">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1:27" ht="15.75" customHeight="1" x14ac:dyDescent="0.2">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1:27" ht="15.75" customHeight="1" x14ac:dyDescent="0.2">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1:27" ht="15.75" customHeight="1" x14ac:dyDescent="0.2">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1:27" ht="15.75" customHeight="1" x14ac:dyDescent="0.2">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1:27" ht="15.75" customHeight="1" x14ac:dyDescent="0.2">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1:27" ht="15.75" customHeight="1" x14ac:dyDescent="0.2">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1:27" ht="15.75" customHeight="1" x14ac:dyDescent="0.2">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1:27" ht="15.75" customHeight="1" x14ac:dyDescent="0.2">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1:27" ht="15.75" customHeight="1" x14ac:dyDescent="0.2">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1:27" ht="15.75" customHeight="1" x14ac:dyDescent="0.2">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1:27" ht="15.75" customHeight="1" x14ac:dyDescent="0.2">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1:27" ht="15.75" customHeight="1" x14ac:dyDescent="0.2">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1:27" ht="15.75" customHeight="1" x14ac:dyDescent="0.2">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1:27" ht="15.75" customHeight="1" x14ac:dyDescent="0.2">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1:27" ht="15.75" customHeight="1" x14ac:dyDescent="0.2">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1:27" ht="15.75" customHeight="1" x14ac:dyDescent="0.2">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1:27" ht="15.75" customHeight="1" x14ac:dyDescent="0.2">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1:27" ht="15.75" customHeight="1" x14ac:dyDescent="0.2">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1:27" ht="15.75" customHeight="1" x14ac:dyDescent="0.2">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1:27" ht="15.75" customHeight="1" x14ac:dyDescent="0.2">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1:27" ht="15.75" customHeight="1" x14ac:dyDescent="0.2">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1:27" ht="15.75" customHeight="1" x14ac:dyDescent="0.2">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1:27" ht="15.75" customHeight="1" x14ac:dyDescent="0.2">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1:27" ht="15.75" customHeight="1" x14ac:dyDescent="0.2">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1:27" ht="15.75" customHeight="1" x14ac:dyDescent="0.2">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1:27" ht="15.75" customHeight="1" x14ac:dyDescent="0.2">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1:27" ht="15.75" customHeight="1" x14ac:dyDescent="0.2">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1:27" ht="15.75" customHeight="1" x14ac:dyDescent="0.2">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1:27" ht="15.75" customHeight="1" x14ac:dyDescent="0.2">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1:27" ht="15.75" customHeight="1" x14ac:dyDescent="0.2">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1:27" ht="15.75" customHeight="1" x14ac:dyDescent="0.2">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1:27" ht="15.75" customHeight="1" x14ac:dyDescent="0.2">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1:27" ht="15.75" customHeight="1" x14ac:dyDescent="0.2">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1:27" ht="15.75" customHeight="1" x14ac:dyDescent="0.2">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1:27" ht="15.75" customHeight="1" x14ac:dyDescent="0.2">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1:27" ht="15.75" customHeight="1" x14ac:dyDescent="0.2">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1:27" ht="15.75" customHeight="1" x14ac:dyDescent="0.2">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1:27" ht="15.75" customHeight="1" x14ac:dyDescent="0.2">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1:27" ht="15.75" customHeight="1" x14ac:dyDescent="0.2">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1:27" ht="15.75" customHeight="1" x14ac:dyDescent="0.2">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1:27" ht="15.75" customHeight="1" x14ac:dyDescent="0.2">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1:27" ht="15.75" customHeight="1" x14ac:dyDescent="0.2">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1:27" ht="15.75" customHeight="1" x14ac:dyDescent="0.2">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1:27" ht="15.75" customHeight="1" x14ac:dyDescent="0.2">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1:27" ht="15.75" customHeight="1" x14ac:dyDescent="0.2">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1:27" ht="15.75" customHeight="1" x14ac:dyDescent="0.2">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1:27" ht="15.75" customHeight="1" x14ac:dyDescent="0.2">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1:27" ht="15.75" customHeight="1" x14ac:dyDescent="0.2">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1:27" ht="15.75" customHeight="1" x14ac:dyDescent="0.2">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1:27" ht="15.75" customHeight="1" x14ac:dyDescent="0.2">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1:27" ht="15.75" customHeight="1" x14ac:dyDescent="0.2">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1:27" ht="15.75" customHeight="1" x14ac:dyDescent="0.2">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1:27" ht="15.75" customHeight="1" x14ac:dyDescent="0.2">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1:27" ht="15.75" customHeight="1" x14ac:dyDescent="0.2">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1:27" ht="15.75" customHeight="1" x14ac:dyDescent="0.2">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1:27" ht="15.75" customHeight="1" x14ac:dyDescent="0.2">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1:27" ht="15.75" customHeight="1" x14ac:dyDescent="0.2">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1:27" ht="15.75" customHeight="1" x14ac:dyDescent="0.2">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1:27" ht="15.75" customHeight="1" x14ac:dyDescent="0.2">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1:27" ht="15.75" customHeight="1" x14ac:dyDescent="0.2">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1:27" ht="15.75" customHeight="1" x14ac:dyDescent="0.2">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1:27" ht="15.75" customHeight="1" x14ac:dyDescent="0.2">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1:27" ht="15.75" customHeight="1" x14ac:dyDescent="0.2">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1:27" ht="15.75" customHeight="1" x14ac:dyDescent="0.2">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1:27" ht="15.75" customHeight="1" x14ac:dyDescent="0.2">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1:27" ht="15.75" customHeight="1" x14ac:dyDescent="0.2">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1:27" ht="15.75" customHeight="1" x14ac:dyDescent="0.2">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1:27" ht="15.75" customHeight="1" x14ac:dyDescent="0.2">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1:27" ht="15.75" customHeight="1" x14ac:dyDescent="0.2">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1:27" ht="15.75" customHeight="1" x14ac:dyDescent="0.2">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1:27" ht="15.75" customHeight="1" x14ac:dyDescent="0.2">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1:27" ht="15.75" customHeight="1" x14ac:dyDescent="0.2">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1:27" ht="15.75" customHeight="1" x14ac:dyDescent="0.2">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1:27" ht="15.75" customHeight="1" x14ac:dyDescent="0.2">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1:27" ht="15.75" customHeight="1" x14ac:dyDescent="0.2">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1:27" ht="15.75" customHeight="1" x14ac:dyDescent="0.2">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1:27" ht="15.75" customHeight="1" x14ac:dyDescent="0.2">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1:27" ht="15.75" customHeight="1" x14ac:dyDescent="0.2">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1:27" ht="15.75" customHeight="1" x14ac:dyDescent="0.2">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1:27" ht="15.75" customHeight="1" x14ac:dyDescent="0.2">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1:27" ht="15.75" customHeight="1" x14ac:dyDescent="0.2">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1:27" ht="15.75" customHeight="1" x14ac:dyDescent="0.2">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1:27" ht="15.75" customHeight="1" x14ac:dyDescent="0.2">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1:27" ht="15.75" customHeight="1" x14ac:dyDescent="0.2">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1:27" ht="15.75" customHeight="1" x14ac:dyDescent="0.2">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1:27" ht="15.75" customHeight="1" x14ac:dyDescent="0.2">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1:27" ht="15.75" customHeight="1" x14ac:dyDescent="0.2">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1:27" ht="15.75" customHeight="1" x14ac:dyDescent="0.2">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1:27" ht="15.75" customHeight="1" x14ac:dyDescent="0.2">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1:27" ht="15.75" customHeight="1" x14ac:dyDescent="0.2">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1:27" ht="15.75" customHeight="1" x14ac:dyDescent="0.2">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1:27" ht="15.75" customHeight="1" x14ac:dyDescent="0.2">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1:27" ht="15.75" customHeight="1" x14ac:dyDescent="0.2">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1:27" ht="15.75" customHeight="1" x14ac:dyDescent="0.2">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1:27" ht="15.75" customHeight="1" x14ac:dyDescent="0.2">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1:27" ht="15.75" customHeight="1" x14ac:dyDescent="0.2">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1:27" ht="15.75" customHeight="1" x14ac:dyDescent="0.2">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1:27" ht="15.75" customHeight="1" x14ac:dyDescent="0.2">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1:27" ht="15.75" customHeight="1" x14ac:dyDescent="0.2">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1:27" ht="15.75" customHeight="1" x14ac:dyDescent="0.2">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1:27" ht="15.75" customHeight="1" x14ac:dyDescent="0.2">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1:27" ht="15.75" customHeight="1" x14ac:dyDescent="0.2">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1:27" ht="15.75" customHeight="1" x14ac:dyDescent="0.2">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1:27" ht="15.75" customHeight="1" x14ac:dyDescent="0.2">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1:27" ht="15.75" customHeight="1" x14ac:dyDescent="0.2">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1:27" ht="15.75" customHeight="1" x14ac:dyDescent="0.2">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1:27" ht="15.75" customHeight="1" x14ac:dyDescent="0.2">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1:27" ht="15.75" customHeight="1" x14ac:dyDescent="0.2">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1:27" ht="15.75" customHeight="1" x14ac:dyDescent="0.2">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1:27" ht="15.75" customHeight="1" x14ac:dyDescent="0.2">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1:27" ht="15.75" customHeight="1" x14ac:dyDescent="0.2">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1:27" ht="15.75" customHeight="1" x14ac:dyDescent="0.2">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1:27" ht="15.75" customHeight="1" x14ac:dyDescent="0.2">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1:27" ht="15.75" customHeight="1" x14ac:dyDescent="0.2">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1:27" ht="15.75" customHeight="1" x14ac:dyDescent="0.2">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1:27" ht="15.75" customHeight="1" x14ac:dyDescent="0.2">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1:27" ht="15.75" customHeight="1" x14ac:dyDescent="0.2">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1:27" ht="15.75" customHeight="1" x14ac:dyDescent="0.2">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1:27" ht="15.75" customHeight="1" x14ac:dyDescent="0.2">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1:27" ht="15.75" customHeight="1" x14ac:dyDescent="0.2">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1:27" ht="15.75" customHeight="1" x14ac:dyDescent="0.2">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1:27" ht="15.75" customHeight="1" x14ac:dyDescent="0.2">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1:27" ht="15.75" customHeight="1" x14ac:dyDescent="0.2">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1:27" ht="15.75" customHeight="1" x14ac:dyDescent="0.2">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1:27" ht="15.75" customHeight="1" x14ac:dyDescent="0.2">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1:27" ht="15.75" customHeight="1" x14ac:dyDescent="0.2">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1:27" ht="15.75" customHeight="1" x14ac:dyDescent="0.2">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1:27" ht="15.75" customHeight="1" x14ac:dyDescent="0.2">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1:27" ht="15.75" customHeight="1" x14ac:dyDescent="0.2">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1:27" ht="15.75" customHeight="1" x14ac:dyDescent="0.2">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1:27" ht="15.75" customHeight="1" x14ac:dyDescent="0.2">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1:27" ht="15.75" customHeight="1" x14ac:dyDescent="0.2">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1:27" ht="15.75" customHeight="1" x14ac:dyDescent="0.2">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1:27" ht="15.75" customHeight="1" x14ac:dyDescent="0.2">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1:27" ht="15.75" customHeight="1" x14ac:dyDescent="0.2">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1:27" ht="15.75" customHeight="1" x14ac:dyDescent="0.2">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1:27" ht="15.75" customHeight="1" x14ac:dyDescent="0.2">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1:27" ht="15.75" customHeight="1" x14ac:dyDescent="0.2">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1:27" ht="15.75" customHeight="1" x14ac:dyDescent="0.2">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1:27" ht="15.75" customHeight="1" x14ac:dyDescent="0.2">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1:27" ht="15.75" customHeight="1" x14ac:dyDescent="0.2">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1:27" ht="15.75" customHeight="1" x14ac:dyDescent="0.2">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1:27" ht="15.75" customHeight="1" x14ac:dyDescent="0.2">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1:27" ht="15.75" customHeight="1" x14ac:dyDescent="0.2">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1:27" ht="15.75" customHeight="1" x14ac:dyDescent="0.2">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1:27" ht="15.75" customHeight="1" x14ac:dyDescent="0.2">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1:27" ht="15.75" customHeight="1" x14ac:dyDescent="0.2">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1:27" ht="15.75" customHeight="1" x14ac:dyDescent="0.2">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1:27" ht="15.75" customHeight="1" x14ac:dyDescent="0.2">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1:27" ht="15.75" customHeight="1" x14ac:dyDescent="0.2">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1:27" ht="15.75" customHeight="1" x14ac:dyDescent="0.2">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1:27" ht="15.75" customHeight="1" x14ac:dyDescent="0.2">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1:27" ht="15.75" customHeight="1" x14ac:dyDescent="0.2">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1:27" ht="15.75" customHeight="1" x14ac:dyDescent="0.2">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1:27" ht="15.75" customHeight="1" x14ac:dyDescent="0.2">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1:27" ht="15.75" customHeight="1" x14ac:dyDescent="0.2">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1:27" ht="15.75" customHeight="1" x14ac:dyDescent="0.2">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1:27" ht="15.75" customHeight="1" x14ac:dyDescent="0.2">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1:27" ht="15.75" customHeight="1" x14ac:dyDescent="0.2">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1:27" ht="15.75" customHeight="1" x14ac:dyDescent="0.2">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1:27" ht="15.75" customHeight="1" x14ac:dyDescent="0.2">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1:27" ht="15.75" customHeight="1" x14ac:dyDescent="0.2">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1:27" ht="15.75" customHeight="1" x14ac:dyDescent="0.2">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1:27" ht="15.75" customHeight="1" x14ac:dyDescent="0.2">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1:27" ht="15.75" customHeight="1" x14ac:dyDescent="0.2">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1:27" ht="15.75" customHeight="1" x14ac:dyDescent="0.2">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1:27" ht="15.75" customHeight="1" x14ac:dyDescent="0.2">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1:27" ht="15.75" customHeight="1" x14ac:dyDescent="0.2">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1:27" ht="15.75" customHeight="1" x14ac:dyDescent="0.2">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1:27" ht="15.75" customHeight="1" x14ac:dyDescent="0.2">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1:27" ht="15.75" customHeight="1" x14ac:dyDescent="0.2">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1:27" ht="15.75" customHeight="1" x14ac:dyDescent="0.2">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1:27" ht="15.75" customHeight="1" x14ac:dyDescent="0.2">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1:27" ht="15.75" customHeight="1" x14ac:dyDescent="0.2">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1:27" ht="15.75" customHeight="1" x14ac:dyDescent="0.2">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1:27" ht="15.75" customHeight="1" x14ac:dyDescent="0.2">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1:27" ht="15.75" customHeight="1" x14ac:dyDescent="0.2">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1:27" ht="15.75" customHeight="1" x14ac:dyDescent="0.2">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1:27" ht="15.75" customHeight="1" x14ac:dyDescent="0.2">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1:27" ht="15.75" customHeight="1" x14ac:dyDescent="0.2">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1:27" ht="15.75" customHeight="1" x14ac:dyDescent="0.2">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1:27" ht="15.75" customHeight="1" x14ac:dyDescent="0.2">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1:27" ht="15.75" customHeight="1" x14ac:dyDescent="0.2">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1:27" ht="15.75" customHeight="1" x14ac:dyDescent="0.2">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1:27" ht="15.75" customHeight="1" x14ac:dyDescent="0.2">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1:27" ht="15.75" customHeight="1" x14ac:dyDescent="0.2">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1:27" ht="15.75" customHeight="1" x14ac:dyDescent="0.2">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1:27" ht="15.75" customHeight="1" x14ac:dyDescent="0.2">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1:27" ht="15.75" customHeight="1" x14ac:dyDescent="0.2">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1:27" ht="15.75" customHeight="1" x14ac:dyDescent="0.2">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1:27" ht="15.75" customHeight="1" x14ac:dyDescent="0.2">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1:27" ht="15.75" customHeight="1" x14ac:dyDescent="0.2">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1:27" ht="15.75" customHeight="1" x14ac:dyDescent="0.2">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1:27" ht="15.75" customHeight="1" x14ac:dyDescent="0.2">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1:27" ht="15.75" customHeight="1" x14ac:dyDescent="0.2">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1:27" ht="15.75" customHeight="1" x14ac:dyDescent="0.2">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1:27" ht="15.75" customHeight="1" x14ac:dyDescent="0.2">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1:27" ht="15.75" customHeight="1" x14ac:dyDescent="0.2">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1:27" ht="15.75" customHeight="1" x14ac:dyDescent="0.2">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1:27" ht="15.75" customHeight="1" x14ac:dyDescent="0.2">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1:27" ht="15.75" customHeight="1" x14ac:dyDescent="0.2">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1:27" ht="15.75" customHeight="1" x14ac:dyDescent="0.2">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1:27" ht="15.75" customHeight="1" x14ac:dyDescent="0.2">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1:27" ht="15.75" customHeight="1" x14ac:dyDescent="0.2">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1:27" ht="15.75" customHeight="1" x14ac:dyDescent="0.2">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1:27" ht="15.75" customHeight="1" x14ac:dyDescent="0.2">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1:27" ht="15.75" customHeight="1" x14ac:dyDescent="0.2">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1:27" ht="15.75" customHeight="1" x14ac:dyDescent="0.2">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1:27" ht="15.75" customHeight="1" x14ac:dyDescent="0.2">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1:27" ht="15.75" customHeight="1" x14ac:dyDescent="0.2">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1:27" ht="15.75" customHeight="1" x14ac:dyDescent="0.2">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1:27" ht="15.75" customHeight="1" x14ac:dyDescent="0.2">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1:27" ht="15.75" customHeight="1" x14ac:dyDescent="0.2">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1:27" ht="15.75" customHeight="1" x14ac:dyDescent="0.2">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1:27" ht="15.75" customHeight="1" x14ac:dyDescent="0.2">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1:27" ht="15.75" customHeight="1" x14ac:dyDescent="0.2">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1:27" ht="15.75" customHeight="1" x14ac:dyDescent="0.2">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1:27" ht="15.75" customHeight="1" x14ac:dyDescent="0.2">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1:27" ht="15.75" customHeight="1" x14ac:dyDescent="0.2">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1:27" ht="15.75" customHeight="1" x14ac:dyDescent="0.2">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1:27" ht="15.75" customHeight="1" x14ac:dyDescent="0.2">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1:27" ht="15.75" customHeight="1" x14ac:dyDescent="0.2">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1:27" ht="15.75" customHeight="1" x14ac:dyDescent="0.2">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1:27" ht="15.75" customHeight="1" x14ac:dyDescent="0.2">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1:27" ht="15.75" customHeight="1" x14ac:dyDescent="0.2">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1:27" ht="15.75" customHeight="1" x14ac:dyDescent="0.2">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1:27" ht="15.75" customHeight="1" x14ac:dyDescent="0.2">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1:27" ht="15.75" customHeight="1" x14ac:dyDescent="0.2">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1:27" ht="15.75" customHeight="1" x14ac:dyDescent="0.2">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1:27" ht="15.75" customHeight="1" x14ac:dyDescent="0.2">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1:27" ht="15.75" customHeight="1" x14ac:dyDescent="0.2">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1:27" ht="15.75" customHeight="1" x14ac:dyDescent="0.2">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1:27" ht="15.75" customHeight="1" x14ac:dyDescent="0.2">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1:27" ht="15.75" customHeight="1" x14ac:dyDescent="0.2">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1:27" ht="15.75" customHeight="1" x14ac:dyDescent="0.2">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1:27" ht="15.75" customHeight="1" x14ac:dyDescent="0.2">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1:27" ht="15.75" customHeight="1" x14ac:dyDescent="0.2">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1:27" ht="15.75" customHeight="1" x14ac:dyDescent="0.2">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1:27" ht="15.75" customHeight="1" x14ac:dyDescent="0.2">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1:27" ht="15.75" customHeight="1" x14ac:dyDescent="0.2">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1:27" ht="15.75" customHeight="1" x14ac:dyDescent="0.2">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1:27" ht="15.75" customHeight="1" x14ac:dyDescent="0.2">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1:27" ht="15.75" customHeight="1" x14ac:dyDescent="0.2">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1:27" ht="15.75" customHeight="1" x14ac:dyDescent="0.2">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1:27" ht="15.75" customHeight="1" x14ac:dyDescent="0.2">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1:27" ht="15.75" customHeight="1" x14ac:dyDescent="0.2">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1:27" ht="15.75" customHeight="1" x14ac:dyDescent="0.2">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1:27" ht="15.75" customHeight="1" x14ac:dyDescent="0.2">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1:27" ht="15.75" customHeight="1" x14ac:dyDescent="0.2">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1:27" ht="15.75" customHeight="1" x14ac:dyDescent="0.2">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1:27" ht="15.75" customHeight="1" x14ac:dyDescent="0.2">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1:27" ht="15.75" customHeight="1" x14ac:dyDescent="0.2">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1:27" ht="15.75" customHeight="1" x14ac:dyDescent="0.2">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1:27" ht="15.75" customHeight="1" x14ac:dyDescent="0.2">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1:27" ht="15.75" customHeight="1" x14ac:dyDescent="0.2">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1:27" ht="15.75" customHeight="1" x14ac:dyDescent="0.2">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1:27" ht="15.75" customHeight="1" x14ac:dyDescent="0.2">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1:27" ht="15.75" customHeight="1" x14ac:dyDescent="0.2">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1:27" ht="15.75" customHeight="1" x14ac:dyDescent="0.2">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1:27" ht="15.75" customHeight="1" x14ac:dyDescent="0.2">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1:27" ht="15.75" customHeight="1" x14ac:dyDescent="0.2">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1:27" ht="15.75" customHeight="1" x14ac:dyDescent="0.2">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1:27" ht="15.75" customHeight="1" x14ac:dyDescent="0.2">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1:27" ht="15.75" customHeight="1" x14ac:dyDescent="0.2">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1:27" ht="15.75" customHeight="1" x14ac:dyDescent="0.2">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1:27" ht="15.75" customHeight="1" x14ac:dyDescent="0.2">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1:27" ht="15.75" customHeight="1" x14ac:dyDescent="0.2">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1:27" ht="15.75" customHeight="1" x14ac:dyDescent="0.2">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1:27" ht="15.75" customHeight="1" x14ac:dyDescent="0.2">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1:27" ht="15.75" customHeight="1" x14ac:dyDescent="0.2">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1:27" ht="15.75" customHeight="1" x14ac:dyDescent="0.2">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1:27" ht="15.75" customHeight="1" x14ac:dyDescent="0.2">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1:27" ht="15.75" customHeight="1" x14ac:dyDescent="0.2">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1:27" ht="15.75" customHeight="1" x14ac:dyDescent="0.2">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1:27" ht="15.75" customHeight="1" x14ac:dyDescent="0.2">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1:27" ht="15.75" customHeight="1" x14ac:dyDescent="0.2">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1:27" ht="15.75" customHeight="1" x14ac:dyDescent="0.2">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1:27" ht="15.75" customHeight="1" x14ac:dyDescent="0.2">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1:27" ht="15.75" customHeight="1" x14ac:dyDescent="0.2">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1:27" ht="15.75" customHeight="1" x14ac:dyDescent="0.2">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1:27" ht="15.75" customHeight="1" x14ac:dyDescent="0.2">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1:27" ht="15.75" customHeight="1" x14ac:dyDescent="0.2">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1:27" ht="15.75" customHeight="1" x14ac:dyDescent="0.2">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1:27" ht="15.75" customHeight="1" x14ac:dyDescent="0.2">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1:27" ht="15.75" customHeight="1" x14ac:dyDescent="0.2">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1:27" ht="15.75" customHeight="1" x14ac:dyDescent="0.2">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1:27" ht="15.75" customHeight="1" x14ac:dyDescent="0.2">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1:27" ht="15.75" customHeight="1" x14ac:dyDescent="0.2">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1:27" ht="15.75" customHeight="1" x14ac:dyDescent="0.2">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1:27" ht="15.75" customHeight="1" x14ac:dyDescent="0.2">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1:27" ht="15.75" customHeight="1" x14ac:dyDescent="0.2">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row r="999" spans="1:27" ht="15.75" customHeight="1" x14ac:dyDescent="0.2">
      <c r="A999" s="183"/>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row>
    <row r="1000" spans="1:27" ht="15.75" customHeight="1" x14ac:dyDescent="0.2">
      <c r="A1000" s="183"/>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row>
    <row r="1001" spans="1:27" ht="15.75" customHeight="1" x14ac:dyDescent="0.2">
      <c r="A1001" s="183"/>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row>
    <row r="1002" spans="1:27" ht="15.75" customHeight="1" x14ac:dyDescent="0.2">
      <c r="A1002" s="183"/>
      <c r="B1002" s="183"/>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row>
    <row r="1003" spans="1:27" ht="15.75" customHeight="1" x14ac:dyDescent="0.2">
      <c r="A1003" s="183"/>
      <c r="B1003" s="183"/>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row>
    <row r="1004" spans="1:27" ht="15.75" customHeight="1" x14ac:dyDescent="0.2">
      <c r="A1004" s="183"/>
      <c r="B1004" s="183"/>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row>
    <row r="1005" spans="1:27" ht="15.75" customHeight="1" x14ac:dyDescent="0.2">
      <c r="A1005" s="183"/>
      <c r="B1005" s="183"/>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row>
    <row r="1006" spans="1:27" ht="15.75" customHeight="1" x14ac:dyDescent="0.2">
      <c r="A1006" s="183"/>
      <c r="B1006" s="183"/>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row>
  </sheetData>
  <mergeCells count="3">
    <mergeCell ref="B1:B4"/>
    <mergeCell ref="C1:F4"/>
    <mergeCell ref="B5:G6"/>
  </mergeCells>
  <hyperlinks>
    <hyperlink ref="F18" r:id="rId1" display="http://www.alcaldiabogota.gov.co/sisjur/normas/Norma1.jsp?i=56882" xr:uid="{00000000-0004-0000-0E00-000001000000}"/>
    <hyperlink ref="F45" r:id="rId2" xr:uid="{00000000-0004-0000-0E00-000002000000}"/>
    <hyperlink ref="F20" r:id="rId3" xr:uid="{00000000-0004-0000-0E00-000003000000}"/>
    <hyperlink ref="E40" r:id="rId4" xr:uid="{00000000-0004-0000-0E00-000004000000}"/>
    <hyperlink ref="F9" r:id="rId5" xr:uid="{00000000-0004-0000-0E00-000005000000}"/>
    <hyperlink ref="F10" r:id="rId6" xr:uid="{00000000-0004-0000-0E00-000006000000}"/>
    <hyperlink ref="F11" r:id="rId7" xr:uid="{00000000-0004-0000-0E00-000007000000}"/>
    <hyperlink ref="F41" r:id="rId8" xr:uid="{00000000-0004-0000-0E00-000008000000}"/>
    <hyperlink ref="F8" r:id="rId9" xr:uid="{00000000-0004-0000-0E00-000009000000}"/>
    <hyperlink ref="F13" r:id="rId10" xr:uid="{00000000-0004-0000-0E00-00000A000000}"/>
    <hyperlink ref="F28" r:id="rId11" xr:uid="{00000000-0004-0000-0E00-00000B000000}"/>
    <hyperlink ref="F14" r:id="rId12" xr:uid="{00000000-0004-0000-0E00-00000C000000}"/>
    <hyperlink ref="F15" r:id="rId13" xr:uid="{00000000-0004-0000-0E00-00000D000000}"/>
    <hyperlink ref="F16" r:id="rId14" location=":~:text=Por%20medio%20de%20la%20cual,30%20de%20diciembre%20de%202019." xr:uid="{00000000-0004-0000-0E00-00000E000000}"/>
    <hyperlink ref="F19" r:id="rId15" xr:uid="{00000000-0004-0000-0E00-00000F000000}"/>
    <hyperlink ref="F26" r:id="rId16" display="https://www.funcionpublica.gov.co/eva/gestornormativo/norma.php?i=304" xr:uid="{00000000-0004-0000-0E00-000010000000}"/>
    <hyperlink ref="F12" r:id="rId17" xr:uid="{00000000-0004-0000-0E00-000011000000}"/>
    <hyperlink ref="F31" r:id="rId18" xr:uid="{00000000-0004-0000-0E00-000012000000}"/>
    <hyperlink ref="F29" r:id="rId19" xr:uid="{00000000-0004-0000-0E00-000013000000}"/>
    <hyperlink ref="F34" r:id="rId20" xr:uid="{00000000-0004-0000-0E00-000014000000}"/>
    <hyperlink ref="F35" r:id="rId21" xr:uid="{00000000-0004-0000-0E00-000015000000}"/>
    <hyperlink ref="F38" r:id="rId22" xr:uid="{00000000-0004-0000-0E00-000016000000}"/>
    <hyperlink ref="F39" r:id="rId23" xr:uid="{00000000-0004-0000-0E00-000017000000}"/>
  </hyperlinks>
  <pageMargins left="0.7" right="0.7" top="0.75" bottom="0.75" header="0.3" footer="0.3"/>
  <pageSetup orientation="portrait" r:id="rId24"/>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AB78"/>
  <sheetViews>
    <sheetView topLeftCell="A74" zoomScale="90" zoomScaleNormal="90" workbookViewId="0">
      <selection activeCell="D63" sqref="D63"/>
    </sheetView>
  </sheetViews>
  <sheetFormatPr baseColWidth="10" defaultRowHeight="14.25" x14ac:dyDescent="0.2"/>
  <cols>
    <col min="1" max="1" width="24.140625" style="59" customWidth="1"/>
    <col min="2" max="2" width="18" style="63" customWidth="1"/>
    <col min="3" max="3" width="9.28515625" style="64" customWidth="1"/>
    <col min="4" max="4" width="32.5703125" style="64" customWidth="1"/>
    <col min="5" max="5" width="18" style="64" customWidth="1"/>
    <col min="6" max="6" width="64.7109375" style="64" customWidth="1"/>
    <col min="7" max="7" width="11.5703125" style="64" customWidth="1"/>
    <col min="8" max="8" width="39.42578125" style="64" customWidth="1"/>
    <col min="9" max="9" width="21.85546875" style="64" customWidth="1"/>
    <col min="10" max="10" width="23.85546875" style="64" customWidth="1"/>
    <col min="11" max="11" width="1.7109375" style="64" customWidth="1"/>
    <col min="12" max="12" width="24.5703125" style="64" customWidth="1"/>
    <col min="13" max="13" width="39.42578125" style="64" customWidth="1"/>
    <col min="14" max="14" width="25.85546875" style="64" customWidth="1"/>
    <col min="15" max="15" width="22.85546875" style="64" customWidth="1"/>
    <col min="16" max="16" width="20.140625" style="64" customWidth="1"/>
    <col min="17" max="19" width="11.42578125" style="64"/>
    <col min="20" max="20" width="58.42578125" style="64" hidden="1" customWidth="1"/>
    <col min="21" max="21" width="0" style="64" hidden="1" customWidth="1"/>
    <col min="22" max="16384" width="11.42578125" style="64"/>
  </cols>
  <sheetData>
    <row r="1" spans="1:28" customFormat="1" ht="24" customHeight="1" x14ac:dyDescent="0.2">
      <c r="A1" s="752"/>
      <c r="B1" s="753" t="s">
        <v>508</v>
      </c>
      <c r="C1" s="753"/>
      <c r="D1" s="753"/>
      <c r="E1" s="753"/>
      <c r="F1" s="101" t="s">
        <v>509</v>
      </c>
      <c r="G1" s="72"/>
      <c r="H1" s="72"/>
    </row>
    <row r="2" spans="1:28" customFormat="1" ht="24" customHeight="1" x14ac:dyDescent="0.2">
      <c r="A2" s="752"/>
      <c r="B2" s="753"/>
      <c r="C2" s="753"/>
      <c r="D2" s="753"/>
      <c r="E2" s="753"/>
      <c r="F2" s="101" t="s">
        <v>510</v>
      </c>
      <c r="G2" s="72"/>
      <c r="H2" s="72"/>
    </row>
    <row r="3" spans="1:28" customFormat="1" ht="24" customHeight="1" x14ac:dyDescent="0.2">
      <c r="A3" s="752"/>
      <c r="B3" s="753"/>
      <c r="C3" s="753"/>
      <c r="D3" s="753"/>
      <c r="E3" s="753"/>
      <c r="F3" s="101" t="s">
        <v>511</v>
      </c>
      <c r="G3" s="72"/>
      <c r="H3" s="72"/>
    </row>
    <row r="4" spans="1:28" customFormat="1" ht="24" customHeight="1" x14ac:dyDescent="0.2">
      <c r="A4" s="752"/>
      <c r="B4" s="753"/>
      <c r="C4" s="753"/>
      <c r="D4" s="753"/>
      <c r="E4" s="753"/>
      <c r="F4" s="101" t="s">
        <v>527</v>
      </c>
      <c r="G4" s="72"/>
      <c r="H4" s="72"/>
    </row>
    <row r="5" spans="1:28" s="75" customFormat="1" ht="12" customHeight="1" x14ac:dyDescent="0.2">
      <c r="A5" s="754" t="s">
        <v>289</v>
      </c>
      <c r="B5" s="754"/>
      <c r="C5" s="754"/>
      <c r="D5" s="754"/>
      <c r="E5" s="754"/>
      <c r="F5" s="754"/>
      <c r="G5" s="73"/>
      <c r="H5" s="73"/>
      <c r="I5" s="73"/>
      <c r="J5" s="73"/>
      <c r="K5" s="73"/>
      <c r="L5" s="74"/>
      <c r="M5" s="74"/>
      <c r="N5" s="74"/>
      <c r="O5" s="74"/>
      <c r="P5" s="74"/>
      <c r="U5" s="76"/>
    </row>
    <row r="6" spans="1:28" s="75" customFormat="1" ht="21.75" customHeight="1" x14ac:dyDescent="0.2">
      <c r="A6" s="754"/>
      <c r="B6" s="754"/>
      <c r="C6" s="754"/>
      <c r="D6" s="754"/>
      <c r="E6" s="754"/>
      <c r="F6" s="754"/>
      <c r="G6" s="73"/>
      <c r="H6" s="77"/>
      <c r="I6" s="77"/>
      <c r="J6" s="78"/>
      <c r="K6" s="78"/>
      <c r="L6" s="74"/>
      <c r="M6" s="74"/>
      <c r="N6" s="74"/>
      <c r="O6" s="74"/>
      <c r="P6" s="74"/>
      <c r="U6" s="76"/>
    </row>
    <row r="7" spans="1:28" ht="14.25" customHeight="1" x14ac:dyDescent="0.2">
      <c r="A7" s="909" t="s">
        <v>8</v>
      </c>
      <c r="B7" s="909" t="s">
        <v>9</v>
      </c>
      <c r="C7" s="909" t="s">
        <v>10</v>
      </c>
      <c r="D7" s="909" t="s">
        <v>83</v>
      </c>
      <c r="E7" s="909" t="s">
        <v>11</v>
      </c>
      <c r="F7" s="909" t="s">
        <v>512</v>
      </c>
      <c r="G7" s="72"/>
      <c r="H7" s="72"/>
      <c r="I7" s="72"/>
      <c r="J7" s="72"/>
      <c r="K7" s="72"/>
      <c r="L7" s="72"/>
      <c r="M7" s="72"/>
      <c r="N7" s="72"/>
      <c r="O7" s="72"/>
      <c r="P7" s="72"/>
      <c r="Q7" s="72"/>
      <c r="R7" s="72"/>
      <c r="S7" s="72"/>
      <c r="T7" s="72"/>
      <c r="U7" s="72"/>
      <c r="V7" s="72"/>
      <c r="W7" s="72"/>
      <c r="X7" s="72"/>
      <c r="Y7" s="72"/>
      <c r="Z7" s="72"/>
      <c r="AA7" s="72"/>
      <c r="AB7" s="72"/>
    </row>
    <row r="8" spans="1:28" ht="41.25" customHeight="1" x14ac:dyDescent="0.2">
      <c r="A8" s="910"/>
      <c r="B8" s="909"/>
      <c r="C8" s="910"/>
      <c r="D8" s="909"/>
      <c r="E8" s="910"/>
      <c r="F8" s="910"/>
      <c r="G8" s="72"/>
      <c r="H8" s="72"/>
      <c r="I8" s="72"/>
      <c r="J8" s="72"/>
      <c r="K8" s="72"/>
      <c r="L8" s="72"/>
      <c r="M8" s="72"/>
      <c r="N8" s="72"/>
      <c r="O8" s="72"/>
      <c r="P8" s="72"/>
      <c r="Q8" s="72"/>
      <c r="R8" s="72"/>
      <c r="S8" s="72"/>
      <c r="T8" s="72"/>
      <c r="U8" s="72"/>
      <c r="V8" s="72"/>
      <c r="W8" s="72"/>
      <c r="X8" s="72"/>
      <c r="Y8" s="72"/>
      <c r="Z8" s="72"/>
      <c r="AA8" s="72"/>
      <c r="AB8" s="72"/>
    </row>
    <row r="9" spans="1:28" ht="81.75" customHeight="1" x14ac:dyDescent="0.15">
      <c r="A9" s="79" t="s">
        <v>30</v>
      </c>
      <c r="B9" s="110" t="s">
        <v>1</v>
      </c>
      <c r="C9" s="109">
        <v>1991</v>
      </c>
      <c r="D9" s="116" t="s">
        <v>290</v>
      </c>
      <c r="E9" s="111" t="s">
        <v>405</v>
      </c>
      <c r="F9" s="116" t="s">
        <v>731</v>
      </c>
      <c r="G9" s="80"/>
      <c r="H9" s="72"/>
      <c r="I9" s="72"/>
      <c r="J9" s="72"/>
      <c r="K9" s="72"/>
      <c r="L9" s="72"/>
      <c r="M9" s="72"/>
      <c r="N9" s="72"/>
      <c r="O9" s="72"/>
      <c r="P9" s="72"/>
      <c r="Q9" s="72"/>
      <c r="R9" s="72"/>
      <c r="S9" s="72"/>
      <c r="T9" s="72"/>
      <c r="U9" s="72"/>
      <c r="V9" s="72"/>
      <c r="W9" s="72"/>
      <c r="X9" s="72"/>
      <c r="Y9" s="72"/>
      <c r="Z9" s="72"/>
      <c r="AA9" s="72"/>
      <c r="AB9" s="72"/>
    </row>
    <row r="10" spans="1:28" ht="76.5" x14ac:dyDescent="0.2">
      <c r="A10" s="106" t="s">
        <v>71</v>
      </c>
      <c r="B10" s="107">
        <v>719</v>
      </c>
      <c r="C10" s="118">
        <v>2018</v>
      </c>
      <c r="D10" s="116" t="s">
        <v>1186</v>
      </c>
      <c r="E10" s="112" t="s">
        <v>89</v>
      </c>
      <c r="F10" s="116" t="s">
        <v>1185</v>
      </c>
    </row>
    <row r="11" spans="1:28" ht="105.75" customHeight="1" x14ac:dyDescent="0.2">
      <c r="A11" s="109" t="s">
        <v>71</v>
      </c>
      <c r="B11" s="110">
        <v>638</v>
      </c>
      <c r="C11" s="109">
        <v>2016</v>
      </c>
      <c r="D11" s="116" t="s">
        <v>293</v>
      </c>
      <c r="E11" s="111" t="s">
        <v>294</v>
      </c>
      <c r="F11" s="116" t="s">
        <v>744</v>
      </c>
      <c r="G11" s="72"/>
      <c r="H11" s="72"/>
      <c r="I11" s="72"/>
      <c r="J11" s="72"/>
      <c r="K11" s="72"/>
      <c r="L11" s="72"/>
      <c r="M11" s="72"/>
      <c r="N11" s="72"/>
      <c r="O11" s="72"/>
      <c r="P11" s="72"/>
      <c r="Q11" s="72"/>
      <c r="R11" s="72"/>
      <c r="S11" s="72"/>
      <c r="T11" s="72"/>
      <c r="U11" s="72"/>
      <c r="V11" s="72"/>
      <c r="W11" s="72"/>
      <c r="X11" s="72"/>
      <c r="Y11" s="72"/>
      <c r="Z11" s="72"/>
      <c r="AA11" s="72"/>
      <c r="AB11" s="72"/>
    </row>
    <row r="12" spans="1:28" ht="96.75" customHeight="1" x14ac:dyDescent="0.2">
      <c r="A12" s="109" t="s">
        <v>71</v>
      </c>
      <c r="B12" s="110">
        <v>122</v>
      </c>
      <c r="C12" s="109">
        <v>2004</v>
      </c>
      <c r="D12" s="103" t="s">
        <v>867</v>
      </c>
      <c r="E12" s="111" t="s">
        <v>95</v>
      </c>
      <c r="F12" s="116" t="s">
        <v>232</v>
      </c>
      <c r="G12" s="72"/>
      <c r="H12" s="72"/>
      <c r="I12" s="72"/>
      <c r="J12" s="72"/>
      <c r="K12" s="72"/>
      <c r="L12" s="72"/>
      <c r="M12" s="72"/>
      <c r="N12" s="72"/>
      <c r="O12" s="72"/>
      <c r="P12" s="72"/>
      <c r="Q12" s="72"/>
      <c r="R12" s="72"/>
      <c r="S12" s="72"/>
      <c r="T12" s="72"/>
      <c r="U12" s="72"/>
      <c r="V12" s="72"/>
      <c r="W12" s="72"/>
      <c r="X12" s="72"/>
      <c r="Y12" s="72"/>
      <c r="Z12" s="72"/>
      <c r="AA12" s="72"/>
      <c r="AB12" s="72"/>
    </row>
    <row r="13" spans="1:28" ht="81.75" customHeight="1" x14ac:dyDescent="0.15">
      <c r="A13" s="79" t="s">
        <v>44</v>
      </c>
      <c r="B13" s="369">
        <v>2094</v>
      </c>
      <c r="C13" s="370">
        <v>2021</v>
      </c>
      <c r="D13" s="371" t="s">
        <v>1890</v>
      </c>
      <c r="E13" s="372"/>
      <c r="F13" s="371" t="s">
        <v>1891</v>
      </c>
      <c r="G13" s="80"/>
      <c r="H13" s="72"/>
      <c r="I13" s="72"/>
      <c r="J13" s="72"/>
      <c r="K13" s="72"/>
      <c r="L13" s="72"/>
      <c r="M13" s="72"/>
      <c r="N13" s="72"/>
      <c r="O13" s="72"/>
      <c r="P13" s="72"/>
      <c r="Q13" s="72"/>
      <c r="R13" s="72"/>
      <c r="S13" s="72"/>
      <c r="T13" s="72"/>
      <c r="U13" s="72"/>
      <c r="V13" s="72"/>
      <c r="W13" s="72"/>
      <c r="X13" s="72"/>
      <c r="Y13" s="72"/>
      <c r="Z13" s="72"/>
      <c r="AA13" s="72"/>
      <c r="AB13" s="72"/>
    </row>
    <row r="14" spans="1:28" ht="81.75" customHeight="1" x14ac:dyDescent="0.15">
      <c r="A14" s="79" t="s">
        <v>97</v>
      </c>
      <c r="B14" s="369">
        <v>1952</v>
      </c>
      <c r="C14" s="370">
        <v>2019</v>
      </c>
      <c r="D14" s="371" t="s">
        <v>1888</v>
      </c>
      <c r="E14" s="372" t="s">
        <v>95</v>
      </c>
      <c r="F14" s="371" t="s">
        <v>1889</v>
      </c>
      <c r="G14" s="80"/>
      <c r="H14" s="72"/>
      <c r="I14" s="72"/>
      <c r="J14" s="72"/>
      <c r="K14" s="72"/>
      <c r="L14" s="72"/>
      <c r="M14" s="72"/>
      <c r="N14" s="72"/>
      <c r="O14" s="72"/>
      <c r="P14" s="72"/>
      <c r="Q14" s="72"/>
      <c r="R14" s="72"/>
      <c r="S14" s="72"/>
      <c r="T14" s="72"/>
      <c r="U14" s="72"/>
      <c r="V14" s="72"/>
      <c r="W14" s="72"/>
      <c r="X14" s="72"/>
      <c r="Y14" s="72"/>
      <c r="Z14" s="72"/>
      <c r="AA14" s="72"/>
      <c r="AB14" s="72"/>
    </row>
    <row r="15" spans="1:28" ht="147" customHeight="1" x14ac:dyDescent="0.2">
      <c r="A15" s="109" t="s">
        <v>44</v>
      </c>
      <c r="B15" s="117">
        <v>1712</v>
      </c>
      <c r="C15" s="109">
        <v>2014</v>
      </c>
      <c r="D15" s="116" t="s">
        <v>410</v>
      </c>
      <c r="E15" s="111" t="s">
        <v>411</v>
      </c>
      <c r="F15" s="116" t="s">
        <v>734</v>
      </c>
      <c r="G15" s="73"/>
      <c r="H15" s="72"/>
      <c r="I15" s="72"/>
      <c r="J15" s="72"/>
      <c r="K15" s="72"/>
      <c r="L15" s="72"/>
      <c r="M15" s="72"/>
      <c r="N15" s="72"/>
      <c r="O15" s="72"/>
      <c r="P15" s="72"/>
      <c r="Q15" s="72"/>
      <c r="R15" s="72"/>
      <c r="S15" s="72"/>
      <c r="T15" s="72"/>
      <c r="U15" s="72"/>
      <c r="V15" s="72"/>
      <c r="W15" s="72"/>
      <c r="X15" s="72"/>
      <c r="Y15" s="72"/>
      <c r="Z15" s="72"/>
      <c r="AA15" s="72"/>
      <c r="AB15" s="72"/>
    </row>
    <row r="16" spans="1:28" ht="96" customHeight="1" x14ac:dyDescent="0.2">
      <c r="A16" s="373" t="s">
        <v>97</v>
      </c>
      <c r="B16" s="374">
        <v>734</v>
      </c>
      <c r="C16" s="373">
        <v>2012</v>
      </c>
      <c r="D16" s="375" t="s">
        <v>340</v>
      </c>
      <c r="E16" s="376" t="s">
        <v>409</v>
      </c>
      <c r="F16" s="377" t="s">
        <v>1887</v>
      </c>
      <c r="G16" s="72"/>
      <c r="H16" s="72"/>
      <c r="I16" s="72"/>
      <c r="J16" s="72"/>
      <c r="K16" s="72"/>
      <c r="L16" s="72"/>
      <c r="M16" s="72"/>
      <c r="N16" s="72"/>
      <c r="O16" s="72"/>
      <c r="P16" s="72"/>
      <c r="Q16" s="72"/>
      <c r="R16" s="72"/>
      <c r="S16" s="72"/>
      <c r="T16" s="72"/>
      <c r="U16" s="72"/>
      <c r="V16" s="72"/>
      <c r="W16" s="72"/>
      <c r="X16" s="72"/>
      <c r="Y16" s="72"/>
      <c r="Z16" s="72"/>
      <c r="AA16" s="72"/>
      <c r="AB16" s="72"/>
    </row>
    <row r="17" spans="1:28" ht="266.25" customHeight="1" x14ac:dyDescent="0.2">
      <c r="A17" s="109" t="s">
        <v>44</v>
      </c>
      <c r="B17" s="110">
        <v>1474</v>
      </c>
      <c r="C17" s="109">
        <v>2011</v>
      </c>
      <c r="D17" s="116" t="s">
        <v>1892</v>
      </c>
      <c r="E17" s="111" t="s">
        <v>95</v>
      </c>
      <c r="F17" s="116" t="s">
        <v>733</v>
      </c>
      <c r="G17" s="72"/>
      <c r="H17" s="72"/>
      <c r="I17" s="72"/>
      <c r="J17" s="72"/>
      <c r="K17" s="72"/>
      <c r="L17" s="72"/>
      <c r="M17" s="72"/>
      <c r="N17" s="72"/>
      <c r="O17" s="72"/>
      <c r="P17" s="72"/>
      <c r="Q17" s="72"/>
      <c r="R17" s="72"/>
      <c r="S17" s="72"/>
      <c r="T17" s="72"/>
      <c r="U17" s="72"/>
      <c r="V17" s="72"/>
      <c r="W17" s="72"/>
      <c r="X17" s="72"/>
      <c r="Y17" s="72"/>
      <c r="Z17" s="72"/>
      <c r="AA17" s="72"/>
      <c r="AB17" s="72"/>
    </row>
    <row r="18" spans="1:28" ht="50.25" customHeight="1" x14ac:dyDescent="0.15">
      <c r="A18" s="109" t="s">
        <v>44</v>
      </c>
      <c r="B18" s="110">
        <v>951</v>
      </c>
      <c r="C18" s="109">
        <v>2005</v>
      </c>
      <c r="D18" s="116" t="s">
        <v>233</v>
      </c>
      <c r="E18" s="111" t="s">
        <v>95</v>
      </c>
      <c r="F18" s="116" t="s">
        <v>408</v>
      </c>
      <c r="G18" s="80"/>
      <c r="H18" s="72"/>
      <c r="I18" s="72"/>
      <c r="J18" s="72"/>
      <c r="K18" s="72"/>
      <c r="L18" s="72"/>
      <c r="M18" s="72"/>
      <c r="N18" s="72"/>
      <c r="O18" s="72"/>
      <c r="P18" s="72"/>
      <c r="Q18" s="72"/>
      <c r="R18" s="72"/>
      <c r="S18" s="72"/>
      <c r="T18" s="72"/>
      <c r="U18" s="72"/>
      <c r="V18" s="72"/>
      <c r="W18" s="72"/>
      <c r="X18" s="72"/>
      <c r="Y18" s="72"/>
      <c r="Z18" s="72"/>
      <c r="AA18" s="72"/>
      <c r="AB18" s="72"/>
    </row>
    <row r="19" spans="1:28" ht="129" customHeight="1" x14ac:dyDescent="0.15">
      <c r="A19" s="109" t="s">
        <v>44</v>
      </c>
      <c r="B19" s="110">
        <v>136</v>
      </c>
      <c r="C19" s="109">
        <v>1994</v>
      </c>
      <c r="D19" s="116" t="s">
        <v>1893</v>
      </c>
      <c r="E19" s="111" t="s">
        <v>407</v>
      </c>
      <c r="F19" s="103" t="s">
        <v>1897</v>
      </c>
      <c r="G19" s="80"/>
      <c r="H19" s="72"/>
      <c r="I19" s="72"/>
      <c r="J19" s="72"/>
      <c r="K19" s="72"/>
      <c r="L19" s="72"/>
      <c r="M19" s="72"/>
      <c r="N19" s="72"/>
      <c r="O19" s="72"/>
      <c r="P19" s="72"/>
      <c r="Q19" s="72"/>
      <c r="R19" s="72"/>
      <c r="S19" s="72"/>
      <c r="T19" s="72"/>
      <c r="U19" s="72"/>
      <c r="V19" s="72"/>
      <c r="W19" s="72"/>
      <c r="X19" s="72"/>
      <c r="Y19" s="72"/>
      <c r="Z19" s="72"/>
      <c r="AA19" s="72"/>
      <c r="AB19" s="72"/>
    </row>
    <row r="20" spans="1:28" ht="152.25" customHeight="1" x14ac:dyDescent="0.15">
      <c r="A20" s="373" t="s">
        <v>44</v>
      </c>
      <c r="B20" s="374">
        <v>42</v>
      </c>
      <c r="C20" s="373">
        <v>1993</v>
      </c>
      <c r="D20" s="375" t="s">
        <v>1899</v>
      </c>
      <c r="E20" s="376" t="s">
        <v>406</v>
      </c>
      <c r="F20" s="375" t="s">
        <v>732</v>
      </c>
      <c r="G20" s="80"/>
      <c r="H20" s="72"/>
      <c r="I20" s="72"/>
      <c r="J20" s="72"/>
      <c r="K20" s="72"/>
      <c r="L20" s="72"/>
      <c r="M20" s="72"/>
      <c r="N20" s="72"/>
      <c r="O20" s="72"/>
      <c r="P20" s="72"/>
      <c r="Q20" s="72"/>
      <c r="R20" s="72"/>
      <c r="S20" s="72"/>
      <c r="T20" s="72"/>
      <c r="U20" s="72"/>
      <c r="V20" s="72"/>
      <c r="W20" s="72"/>
      <c r="X20" s="72"/>
      <c r="Y20" s="72"/>
      <c r="Z20" s="72"/>
      <c r="AA20" s="72"/>
      <c r="AB20" s="72"/>
    </row>
    <row r="21" spans="1:28" ht="86.25" customHeight="1" x14ac:dyDescent="0.15">
      <c r="A21" s="109" t="s">
        <v>44</v>
      </c>
      <c r="B21" s="110">
        <v>87</v>
      </c>
      <c r="C21" s="109">
        <v>1993</v>
      </c>
      <c r="D21" s="116" t="s">
        <v>1898</v>
      </c>
      <c r="E21" s="111" t="s">
        <v>95</v>
      </c>
      <c r="F21" s="116" t="s">
        <v>255</v>
      </c>
      <c r="G21" s="80"/>
      <c r="H21" s="72"/>
      <c r="I21" s="72"/>
      <c r="J21" s="72"/>
      <c r="K21" s="72"/>
      <c r="L21" s="72"/>
      <c r="M21" s="72"/>
      <c r="N21" s="72"/>
      <c r="O21" s="72"/>
      <c r="P21" s="72"/>
      <c r="Q21" s="72"/>
      <c r="R21" s="72"/>
      <c r="S21" s="72"/>
      <c r="T21" s="72"/>
      <c r="U21" s="72"/>
      <c r="V21" s="72"/>
      <c r="W21" s="72"/>
      <c r="X21" s="72"/>
      <c r="Y21" s="72"/>
      <c r="Z21" s="72"/>
      <c r="AA21" s="72"/>
      <c r="AB21" s="72"/>
    </row>
    <row r="22" spans="1:28" ht="76.5" customHeight="1" x14ac:dyDescent="0.15">
      <c r="A22" s="370" t="s">
        <v>1894</v>
      </c>
      <c r="B22" s="369">
        <v>272</v>
      </c>
      <c r="C22" s="378">
        <v>2000</v>
      </c>
      <c r="D22" s="371" t="s">
        <v>1895</v>
      </c>
      <c r="E22" s="372"/>
      <c r="F22" s="371" t="s">
        <v>1896</v>
      </c>
      <c r="G22" s="80"/>
      <c r="H22" s="72"/>
      <c r="I22" s="72"/>
      <c r="J22" s="72"/>
      <c r="K22" s="72"/>
      <c r="L22" s="72"/>
      <c r="M22" s="72"/>
      <c r="N22" s="72"/>
      <c r="O22" s="72"/>
      <c r="P22" s="72"/>
      <c r="Q22" s="72"/>
      <c r="R22" s="72"/>
      <c r="S22" s="72"/>
      <c r="T22" s="72"/>
      <c r="U22" s="72"/>
      <c r="V22" s="72"/>
      <c r="W22" s="72"/>
      <c r="X22" s="72"/>
      <c r="Y22" s="72"/>
      <c r="Z22" s="72"/>
      <c r="AA22" s="72"/>
      <c r="AB22" s="72"/>
    </row>
    <row r="23" spans="1:28" ht="86.25" customHeight="1" x14ac:dyDescent="0.2">
      <c r="A23" s="379" t="s">
        <v>65</v>
      </c>
      <c r="B23" s="380">
        <v>807</v>
      </c>
      <c r="C23" s="381">
        <v>2019</v>
      </c>
      <c r="D23" s="382" t="s">
        <v>1900</v>
      </c>
      <c r="E23" s="383" t="s">
        <v>95</v>
      </c>
      <c r="F23" s="384" t="s">
        <v>408</v>
      </c>
    </row>
    <row r="24" spans="1:28" ht="118.5" customHeight="1" x14ac:dyDescent="0.2">
      <c r="A24" s="109" t="s">
        <v>65</v>
      </c>
      <c r="B24" s="110">
        <v>452</v>
      </c>
      <c r="C24" s="109">
        <v>2018</v>
      </c>
      <c r="D24" s="116" t="s">
        <v>486</v>
      </c>
      <c r="E24" s="111" t="s">
        <v>95</v>
      </c>
      <c r="F24" s="116" t="s">
        <v>408</v>
      </c>
      <c r="G24" s="72"/>
      <c r="H24" s="72"/>
      <c r="I24" s="72"/>
      <c r="J24" s="72"/>
      <c r="K24" s="72"/>
      <c r="L24" s="72"/>
      <c r="M24" s="72"/>
      <c r="N24" s="72"/>
      <c r="O24" s="72"/>
      <c r="P24" s="72"/>
      <c r="Q24" s="72"/>
      <c r="R24" s="72"/>
      <c r="S24" s="72"/>
      <c r="T24" s="72"/>
      <c r="U24" s="72"/>
      <c r="V24" s="72"/>
      <c r="W24" s="72"/>
      <c r="X24" s="72"/>
      <c r="Y24" s="72"/>
      <c r="Z24" s="72"/>
      <c r="AA24" s="72"/>
      <c r="AB24" s="72"/>
    </row>
    <row r="25" spans="1:28" ht="132" customHeight="1" x14ac:dyDescent="0.2">
      <c r="A25" s="109" t="s">
        <v>65</v>
      </c>
      <c r="B25" s="110">
        <v>648</v>
      </c>
      <c r="C25" s="110">
        <v>2017</v>
      </c>
      <c r="D25" s="116" t="s">
        <v>292</v>
      </c>
      <c r="E25" s="119" t="s">
        <v>864</v>
      </c>
      <c r="F25" s="116" t="s">
        <v>742</v>
      </c>
      <c r="G25" s="72"/>
      <c r="H25" s="72"/>
      <c r="I25" s="72"/>
      <c r="J25" s="72"/>
      <c r="K25" s="72"/>
      <c r="L25" s="72"/>
      <c r="M25" s="72"/>
      <c r="N25" s="72"/>
      <c r="O25" s="72"/>
      <c r="P25" s="72"/>
      <c r="Q25" s="72"/>
      <c r="R25" s="72"/>
      <c r="S25" s="72"/>
      <c r="T25" s="72"/>
      <c r="U25" s="72"/>
      <c r="V25" s="72"/>
      <c r="W25" s="72"/>
      <c r="X25" s="72"/>
      <c r="Y25" s="72"/>
      <c r="Z25" s="72"/>
      <c r="AA25" s="72"/>
      <c r="AB25" s="72"/>
    </row>
    <row r="26" spans="1:28" ht="93.75" customHeight="1" x14ac:dyDescent="0.2">
      <c r="A26" s="109" t="s">
        <v>65</v>
      </c>
      <c r="B26" s="110">
        <v>1499</v>
      </c>
      <c r="C26" s="110">
        <v>2017</v>
      </c>
      <c r="D26" s="116" t="s">
        <v>350</v>
      </c>
      <c r="E26" s="111" t="s">
        <v>424</v>
      </c>
      <c r="F26" s="116" t="s">
        <v>743</v>
      </c>
      <c r="G26" s="72"/>
      <c r="H26" s="72"/>
      <c r="I26" s="72"/>
      <c r="J26" s="72"/>
      <c r="K26" s="72"/>
      <c r="L26" s="72"/>
      <c r="M26" s="72"/>
      <c r="N26" s="72"/>
      <c r="O26" s="72"/>
      <c r="P26" s="72"/>
      <c r="Q26" s="72"/>
      <c r="R26" s="72"/>
      <c r="S26" s="72"/>
      <c r="T26" s="72"/>
      <c r="U26" s="72"/>
      <c r="V26" s="72"/>
      <c r="W26" s="72"/>
      <c r="X26" s="72"/>
      <c r="Y26" s="72"/>
      <c r="Z26" s="72"/>
      <c r="AA26" s="72"/>
      <c r="AB26" s="72"/>
    </row>
    <row r="27" spans="1:28" ht="69.75" customHeight="1" x14ac:dyDescent="0.2">
      <c r="A27" s="109" t="s">
        <v>65</v>
      </c>
      <c r="B27" s="110">
        <v>124</v>
      </c>
      <c r="C27" s="110">
        <v>2016</v>
      </c>
      <c r="D27" s="116" t="s">
        <v>420</v>
      </c>
      <c r="E27" s="111" t="s">
        <v>421</v>
      </c>
      <c r="F27" s="116" t="s">
        <v>740</v>
      </c>
      <c r="G27" s="72"/>
      <c r="H27" s="72"/>
      <c r="I27" s="72"/>
      <c r="J27" s="72"/>
      <c r="K27" s="72"/>
      <c r="L27" s="72"/>
      <c r="M27" s="72"/>
      <c r="N27" s="72"/>
      <c r="O27" s="72"/>
      <c r="P27" s="72"/>
      <c r="Q27" s="72"/>
      <c r="R27" s="72"/>
      <c r="S27" s="72"/>
      <c r="T27" s="72"/>
      <c r="U27" s="72"/>
      <c r="V27" s="72"/>
      <c r="W27" s="72"/>
      <c r="X27" s="72"/>
      <c r="Y27" s="72"/>
      <c r="Z27" s="72"/>
      <c r="AA27" s="72"/>
      <c r="AB27" s="72"/>
    </row>
    <row r="28" spans="1:28" ht="60.75" customHeight="1" x14ac:dyDescent="0.2">
      <c r="A28" s="109" t="s">
        <v>726</v>
      </c>
      <c r="B28" s="110">
        <v>1072</v>
      </c>
      <c r="C28" s="110">
        <v>2015</v>
      </c>
      <c r="D28" s="116" t="s">
        <v>422</v>
      </c>
      <c r="E28" s="111" t="s">
        <v>423</v>
      </c>
      <c r="F28" s="116" t="s">
        <v>741</v>
      </c>
      <c r="G28" s="72"/>
      <c r="H28" s="72"/>
      <c r="I28" s="72"/>
      <c r="J28" s="72"/>
      <c r="K28" s="72"/>
      <c r="L28" s="72"/>
      <c r="M28" s="72"/>
      <c r="N28" s="72"/>
      <c r="O28" s="72"/>
      <c r="P28" s="72"/>
      <c r="Q28" s="72"/>
      <c r="R28" s="72"/>
      <c r="S28" s="72"/>
      <c r="T28" s="72"/>
      <c r="U28" s="72"/>
      <c r="V28" s="72"/>
      <c r="W28" s="72"/>
      <c r="X28" s="72"/>
      <c r="Y28" s="72"/>
      <c r="Z28" s="72"/>
      <c r="AA28" s="72"/>
      <c r="AB28" s="72"/>
    </row>
    <row r="29" spans="1:28" ht="100.5" customHeight="1" x14ac:dyDescent="0.2">
      <c r="A29" s="109" t="s">
        <v>90</v>
      </c>
      <c r="B29" s="110">
        <v>106</v>
      </c>
      <c r="C29" s="110">
        <v>2015</v>
      </c>
      <c r="D29" s="116" t="s">
        <v>279</v>
      </c>
      <c r="E29" s="111" t="s">
        <v>418</v>
      </c>
      <c r="F29" s="103" t="s">
        <v>1110</v>
      </c>
      <c r="G29" s="72"/>
      <c r="H29" s="72"/>
      <c r="I29" s="72"/>
      <c r="J29" s="72"/>
      <c r="K29" s="72"/>
      <c r="L29" s="72"/>
      <c r="M29" s="72"/>
      <c r="N29" s="72"/>
      <c r="O29" s="72"/>
      <c r="P29" s="72"/>
      <c r="Q29" s="72"/>
      <c r="R29" s="72"/>
      <c r="S29" s="72"/>
      <c r="T29" s="72"/>
      <c r="U29" s="72"/>
      <c r="V29" s="72"/>
      <c r="W29" s="72"/>
      <c r="X29" s="72"/>
      <c r="Y29" s="72"/>
      <c r="Z29" s="72"/>
      <c r="AA29" s="72"/>
      <c r="AB29" s="72"/>
    </row>
    <row r="30" spans="1:28" ht="97.5" customHeight="1" x14ac:dyDescent="0.2">
      <c r="A30" s="109" t="s">
        <v>90</v>
      </c>
      <c r="B30" s="110">
        <v>1083</v>
      </c>
      <c r="C30" s="110">
        <v>2015</v>
      </c>
      <c r="D30" s="116" t="s">
        <v>1901</v>
      </c>
      <c r="E30" s="111" t="s">
        <v>419</v>
      </c>
      <c r="F30" s="103" t="s">
        <v>1111</v>
      </c>
      <c r="G30" s="72"/>
      <c r="H30" s="72"/>
      <c r="I30" s="72"/>
      <c r="J30" s="72"/>
      <c r="K30" s="72"/>
      <c r="L30" s="72"/>
      <c r="M30" s="72"/>
      <c r="N30" s="72"/>
      <c r="O30" s="72"/>
      <c r="P30" s="72"/>
      <c r="Q30" s="72"/>
      <c r="R30" s="72"/>
      <c r="S30" s="72"/>
      <c r="T30" s="72"/>
      <c r="U30" s="72"/>
      <c r="V30" s="72"/>
      <c r="W30" s="72"/>
      <c r="X30" s="72"/>
      <c r="Y30" s="72"/>
      <c r="Z30" s="72"/>
      <c r="AA30" s="72"/>
      <c r="AB30" s="72"/>
    </row>
    <row r="31" spans="1:28" ht="75" customHeight="1" x14ac:dyDescent="0.2">
      <c r="A31" s="120" t="s">
        <v>65</v>
      </c>
      <c r="B31" s="110">
        <v>1068</v>
      </c>
      <c r="C31" s="121">
        <v>2015</v>
      </c>
      <c r="D31" s="116" t="s">
        <v>1914</v>
      </c>
      <c r="E31" s="111" t="s">
        <v>1396</v>
      </c>
      <c r="F31" s="116" t="s">
        <v>1397</v>
      </c>
      <c r="G31" s="72"/>
    </row>
    <row r="32" spans="1:28" ht="59.25" customHeight="1" x14ac:dyDescent="0.2">
      <c r="A32" s="373" t="s">
        <v>65</v>
      </c>
      <c r="B32" s="374">
        <v>943</v>
      </c>
      <c r="C32" s="374">
        <v>2014</v>
      </c>
      <c r="D32" s="375" t="s">
        <v>1902</v>
      </c>
      <c r="E32" s="376" t="s">
        <v>95</v>
      </c>
      <c r="F32" s="375" t="s">
        <v>408</v>
      </c>
      <c r="G32" s="72"/>
      <c r="H32" s="72"/>
      <c r="I32" s="72"/>
      <c r="J32" s="72"/>
      <c r="K32" s="72"/>
      <c r="L32" s="72"/>
      <c r="M32" s="72"/>
      <c r="N32" s="72"/>
      <c r="O32" s="72"/>
      <c r="P32" s="72"/>
      <c r="Q32" s="72"/>
      <c r="R32" s="72"/>
      <c r="S32" s="72"/>
      <c r="T32" s="72"/>
      <c r="U32" s="72"/>
      <c r="V32" s="72"/>
      <c r="W32" s="72"/>
      <c r="X32" s="72"/>
      <c r="Y32" s="72"/>
      <c r="Z32" s="72"/>
      <c r="AA32" s="72"/>
      <c r="AB32" s="72"/>
    </row>
    <row r="33" spans="1:28" ht="120.75" customHeight="1" x14ac:dyDescent="0.2">
      <c r="A33" s="109" t="s">
        <v>65</v>
      </c>
      <c r="B33" s="109">
        <v>19</v>
      </c>
      <c r="C33" s="110">
        <v>2012</v>
      </c>
      <c r="D33" s="116" t="s">
        <v>1903</v>
      </c>
      <c r="E33" s="111" t="s">
        <v>414</v>
      </c>
      <c r="F33" s="116" t="s">
        <v>737</v>
      </c>
      <c r="G33" s="72"/>
      <c r="H33" s="72"/>
      <c r="I33" s="72"/>
      <c r="J33" s="72"/>
      <c r="K33" s="72"/>
      <c r="L33" s="72"/>
      <c r="M33" s="72"/>
      <c r="N33" s="72"/>
      <c r="O33" s="72"/>
      <c r="P33" s="72"/>
      <c r="Q33" s="72"/>
      <c r="R33" s="72"/>
      <c r="S33" s="72"/>
      <c r="T33" s="72"/>
      <c r="U33" s="72"/>
      <c r="V33" s="72"/>
      <c r="W33" s="72"/>
      <c r="X33" s="72"/>
      <c r="Y33" s="72"/>
      <c r="Z33" s="72"/>
      <c r="AA33" s="72"/>
      <c r="AB33" s="72"/>
    </row>
    <row r="34" spans="1:28" ht="216" customHeight="1" x14ac:dyDescent="0.2">
      <c r="A34" s="109" t="s">
        <v>65</v>
      </c>
      <c r="B34" s="110">
        <v>984</v>
      </c>
      <c r="C34" s="110">
        <v>2012</v>
      </c>
      <c r="D34" s="103" t="s">
        <v>866</v>
      </c>
      <c r="E34" s="111" t="s">
        <v>861</v>
      </c>
      <c r="F34" s="116" t="s">
        <v>738</v>
      </c>
      <c r="G34" s="72"/>
      <c r="H34" s="72"/>
      <c r="I34" s="72"/>
      <c r="J34" s="72"/>
      <c r="K34" s="72"/>
      <c r="L34" s="72"/>
      <c r="M34" s="72"/>
      <c r="N34" s="72"/>
      <c r="O34" s="72"/>
      <c r="P34" s="72"/>
      <c r="Q34" s="72"/>
      <c r="R34" s="72"/>
      <c r="S34" s="72"/>
      <c r="T34" s="72"/>
      <c r="U34" s="72"/>
      <c r="V34" s="72"/>
      <c r="W34" s="72"/>
      <c r="X34" s="72"/>
      <c r="Y34" s="72"/>
      <c r="Z34" s="72"/>
      <c r="AA34" s="72"/>
      <c r="AB34" s="72"/>
    </row>
    <row r="35" spans="1:28" ht="123.75" customHeight="1" x14ac:dyDescent="0.2">
      <c r="A35" s="109" t="s">
        <v>65</v>
      </c>
      <c r="B35" s="110">
        <v>2641</v>
      </c>
      <c r="C35" s="110">
        <v>2012</v>
      </c>
      <c r="D35" s="116" t="s">
        <v>1904</v>
      </c>
      <c r="E35" s="111" t="s">
        <v>415</v>
      </c>
      <c r="F35" s="116" t="s">
        <v>739</v>
      </c>
      <c r="G35" s="72"/>
      <c r="H35" s="72"/>
      <c r="I35" s="72"/>
      <c r="J35" s="72"/>
      <c r="K35" s="72"/>
      <c r="L35" s="72"/>
      <c r="M35" s="72"/>
      <c r="N35" s="72"/>
      <c r="O35" s="72"/>
      <c r="P35" s="72"/>
      <c r="Q35" s="72"/>
      <c r="R35" s="72"/>
      <c r="S35" s="72"/>
      <c r="T35" s="72"/>
      <c r="U35" s="72"/>
      <c r="V35" s="72"/>
      <c r="W35" s="72"/>
      <c r="X35" s="72"/>
      <c r="Y35" s="72"/>
      <c r="Z35" s="72"/>
      <c r="AA35" s="72"/>
      <c r="AB35" s="72"/>
    </row>
    <row r="36" spans="1:28" ht="42" customHeight="1" x14ac:dyDescent="0.2">
      <c r="A36" s="105" t="s">
        <v>90</v>
      </c>
      <c r="B36" s="102">
        <v>1450</v>
      </c>
      <c r="C36" s="118">
        <v>2012</v>
      </c>
      <c r="D36" s="116" t="s">
        <v>1108</v>
      </c>
      <c r="E36" s="122" t="s">
        <v>95</v>
      </c>
      <c r="F36" s="116" t="s">
        <v>1185</v>
      </c>
    </row>
    <row r="37" spans="1:28" ht="58.5" customHeight="1" x14ac:dyDescent="0.2">
      <c r="A37" s="373" t="s">
        <v>65</v>
      </c>
      <c r="B37" s="374" t="s">
        <v>416</v>
      </c>
      <c r="C37" s="374">
        <v>2012</v>
      </c>
      <c r="D37" s="375" t="s">
        <v>1905</v>
      </c>
      <c r="E37" s="376" t="s">
        <v>95</v>
      </c>
      <c r="F37" s="375" t="s">
        <v>417</v>
      </c>
      <c r="G37" s="72"/>
      <c r="H37" s="72"/>
      <c r="I37" s="72"/>
      <c r="J37" s="72"/>
      <c r="K37" s="72"/>
      <c r="L37" s="72"/>
      <c r="M37" s="72"/>
      <c r="N37" s="72"/>
      <c r="O37" s="72"/>
      <c r="P37" s="72"/>
      <c r="Q37" s="72"/>
      <c r="R37" s="72"/>
      <c r="S37" s="72"/>
      <c r="T37" s="72"/>
      <c r="U37" s="72"/>
      <c r="V37" s="72"/>
      <c r="W37" s="72"/>
      <c r="X37" s="72"/>
      <c r="Y37" s="72"/>
      <c r="Z37" s="72"/>
      <c r="AA37" s="72"/>
      <c r="AB37" s="72"/>
    </row>
    <row r="38" spans="1:28" ht="87.75" customHeight="1" x14ac:dyDescent="0.2">
      <c r="A38" s="109" t="s">
        <v>65</v>
      </c>
      <c r="B38" s="110">
        <v>371</v>
      </c>
      <c r="C38" s="110">
        <v>2010</v>
      </c>
      <c r="D38" s="116" t="s">
        <v>413</v>
      </c>
      <c r="E38" s="111" t="s">
        <v>95</v>
      </c>
      <c r="F38" s="116"/>
      <c r="G38" s="72"/>
      <c r="H38" s="72"/>
      <c r="I38" s="72"/>
      <c r="J38" s="72"/>
      <c r="K38" s="72"/>
      <c r="L38" s="72"/>
      <c r="M38" s="72"/>
      <c r="N38" s="72"/>
      <c r="O38" s="72"/>
      <c r="P38" s="72"/>
      <c r="Q38" s="72"/>
      <c r="R38" s="72"/>
      <c r="S38" s="72"/>
      <c r="T38" s="72"/>
      <c r="U38" s="72"/>
      <c r="V38" s="72"/>
      <c r="W38" s="72"/>
      <c r="X38" s="72"/>
      <c r="Y38" s="72"/>
      <c r="Z38" s="72"/>
      <c r="AA38" s="72"/>
      <c r="AB38" s="72"/>
    </row>
    <row r="39" spans="1:28" ht="72.75" customHeight="1" x14ac:dyDescent="0.2">
      <c r="A39" s="109" t="s">
        <v>65</v>
      </c>
      <c r="B39" s="110">
        <v>1716</v>
      </c>
      <c r="C39" s="110">
        <v>2009</v>
      </c>
      <c r="D39" s="116" t="s">
        <v>1907</v>
      </c>
      <c r="E39" s="111" t="s">
        <v>905</v>
      </c>
      <c r="F39" s="116" t="s">
        <v>274</v>
      </c>
      <c r="G39" s="72"/>
      <c r="H39" s="72"/>
      <c r="I39" s="72"/>
      <c r="J39" s="72"/>
      <c r="K39" s="72"/>
      <c r="L39" s="72"/>
      <c r="M39" s="72"/>
      <c r="N39" s="72"/>
      <c r="O39" s="72"/>
      <c r="P39" s="72"/>
      <c r="Q39" s="72"/>
      <c r="R39" s="72"/>
      <c r="S39" s="72"/>
      <c r="T39" s="72"/>
      <c r="U39" s="72"/>
      <c r="V39" s="72"/>
      <c r="W39" s="72"/>
      <c r="X39" s="72"/>
      <c r="Y39" s="72"/>
      <c r="Z39" s="72"/>
      <c r="AA39" s="72"/>
      <c r="AB39" s="72"/>
    </row>
    <row r="40" spans="1:28" ht="69" customHeight="1" x14ac:dyDescent="0.2">
      <c r="A40" s="109" t="s">
        <v>65</v>
      </c>
      <c r="B40" s="110">
        <v>4485</v>
      </c>
      <c r="C40" s="110">
        <v>2009</v>
      </c>
      <c r="D40" s="116" t="s">
        <v>1908</v>
      </c>
      <c r="E40" s="111" t="s">
        <v>95</v>
      </c>
      <c r="F40" s="116" t="s">
        <v>232</v>
      </c>
      <c r="G40" s="72"/>
      <c r="H40" s="72"/>
      <c r="I40" s="72"/>
      <c r="J40" s="72"/>
      <c r="K40" s="72"/>
      <c r="L40" s="72"/>
      <c r="M40" s="72"/>
      <c r="N40" s="72"/>
      <c r="O40" s="72"/>
      <c r="P40" s="72"/>
      <c r="Q40" s="72"/>
      <c r="R40" s="72"/>
      <c r="S40" s="72"/>
      <c r="T40" s="72"/>
      <c r="U40" s="72"/>
      <c r="V40" s="72"/>
      <c r="W40" s="72"/>
      <c r="X40" s="72"/>
      <c r="Y40" s="72"/>
      <c r="Z40" s="72"/>
      <c r="AA40" s="72"/>
      <c r="AB40" s="72"/>
    </row>
    <row r="41" spans="1:28" ht="63" customHeight="1" x14ac:dyDescent="0.2">
      <c r="A41" s="373" t="s">
        <v>65</v>
      </c>
      <c r="B41" s="374">
        <v>1227</v>
      </c>
      <c r="C41" s="374">
        <v>2005</v>
      </c>
      <c r="D41" s="375" t="s">
        <v>1909</v>
      </c>
      <c r="E41" s="376" t="s">
        <v>412</v>
      </c>
      <c r="F41" s="375" t="s">
        <v>736</v>
      </c>
      <c r="G41" s="72"/>
      <c r="H41" s="72"/>
      <c r="I41" s="72"/>
      <c r="J41" s="72"/>
      <c r="K41" s="72"/>
      <c r="L41" s="72"/>
      <c r="M41" s="72"/>
      <c r="N41" s="72"/>
      <c r="O41" s="72"/>
      <c r="P41" s="72"/>
      <c r="Q41" s="72"/>
      <c r="R41" s="72"/>
      <c r="S41" s="72"/>
      <c r="T41" s="72"/>
      <c r="U41" s="72"/>
      <c r="V41" s="72"/>
      <c r="W41" s="72"/>
      <c r="X41" s="72"/>
      <c r="Y41" s="72"/>
      <c r="Z41" s="72"/>
      <c r="AA41" s="72"/>
      <c r="AB41" s="72"/>
    </row>
    <row r="42" spans="1:28" ht="87" customHeight="1" x14ac:dyDescent="0.2">
      <c r="A42" s="373" t="s">
        <v>65</v>
      </c>
      <c r="B42" s="374">
        <v>1537</v>
      </c>
      <c r="C42" s="374">
        <v>2001</v>
      </c>
      <c r="D42" s="375" t="s">
        <v>1906</v>
      </c>
      <c r="E42" s="376" t="s">
        <v>95</v>
      </c>
      <c r="F42" s="375" t="s">
        <v>408</v>
      </c>
      <c r="G42" s="72"/>
      <c r="H42" s="72"/>
      <c r="I42" s="72"/>
      <c r="J42" s="72"/>
      <c r="K42" s="72"/>
      <c r="L42" s="72"/>
      <c r="M42" s="72"/>
      <c r="N42" s="72"/>
      <c r="O42" s="72"/>
      <c r="P42" s="72"/>
      <c r="Q42" s="72"/>
      <c r="R42" s="72"/>
      <c r="S42" s="72"/>
      <c r="T42" s="72"/>
      <c r="U42" s="72"/>
      <c r="V42" s="72"/>
      <c r="W42" s="72"/>
      <c r="X42" s="72"/>
      <c r="Y42" s="72"/>
      <c r="Z42" s="72"/>
      <c r="AA42" s="72"/>
      <c r="AB42" s="72"/>
    </row>
    <row r="43" spans="1:28" ht="210" customHeight="1" x14ac:dyDescent="0.2">
      <c r="A43" s="373" t="s">
        <v>726</v>
      </c>
      <c r="B43" s="374">
        <v>2539</v>
      </c>
      <c r="C43" s="374">
        <v>2000</v>
      </c>
      <c r="D43" s="375" t="s">
        <v>1910</v>
      </c>
      <c r="E43" s="376" t="s">
        <v>95</v>
      </c>
      <c r="F43" s="375" t="s">
        <v>735</v>
      </c>
      <c r="G43" s="72"/>
      <c r="H43" s="72"/>
      <c r="I43" s="72"/>
      <c r="J43" s="72"/>
      <c r="K43" s="72"/>
      <c r="L43" s="72"/>
      <c r="M43" s="72"/>
      <c r="N43" s="72"/>
      <c r="O43" s="72"/>
      <c r="P43" s="72"/>
      <c r="Q43" s="72"/>
      <c r="R43" s="72"/>
      <c r="S43" s="72"/>
      <c r="T43" s="72"/>
      <c r="U43" s="72"/>
      <c r="V43" s="72"/>
      <c r="W43" s="72"/>
      <c r="X43" s="72"/>
      <c r="Y43" s="72"/>
      <c r="Z43" s="72"/>
      <c r="AA43" s="72"/>
      <c r="AB43" s="72"/>
    </row>
    <row r="44" spans="1:28" ht="100.5" customHeight="1" x14ac:dyDescent="0.2">
      <c r="A44" s="373" t="s">
        <v>65</v>
      </c>
      <c r="B44" s="374">
        <v>2145</v>
      </c>
      <c r="C44" s="374">
        <v>1999</v>
      </c>
      <c r="D44" s="375" t="s">
        <v>1911</v>
      </c>
      <c r="E44" s="376" t="s">
        <v>95</v>
      </c>
      <c r="F44" s="375" t="s">
        <v>408</v>
      </c>
      <c r="G44" s="72"/>
      <c r="H44" s="72"/>
      <c r="I44" s="72"/>
      <c r="J44" s="72"/>
      <c r="K44" s="72"/>
      <c r="L44" s="72"/>
      <c r="M44" s="72"/>
      <c r="N44" s="72"/>
      <c r="O44" s="72"/>
      <c r="P44" s="72"/>
      <c r="Q44" s="72"/>
      <c r="R44" s="72"/>
      <c r="S44" s="72"/>
      <c r="T44" s="72"/>
      <c r="U44" s="72"/>
      <c r="V44" s="72"/>
      <c r="W44" s="72"/>
      <c r="X44" s="72"/>
      <c r="Y44" s="72"/>
      <c r="Z44" s="72"/>
      <c r="AA44" s="72"/>
      <c r="AB44" s="72"/>
    </row>
    <row r="45" spans="1:28" ht="111.75" customHeight="1" x14ac:dyDescent="0.2">
      <c r="A45" s="109" t="s">
        <v>225</v>
      </c>
      <c r="B45" s="110">
        <v>1</v>
      </c>
      <c r="C45" s="109">
        <v>2017</v>
      </c>
      <c r="D45" s="116" t="s">
        <v>429</v>
      </c>
      <c r="E45" s="111" t="s">
        <v>95</v>
      </c>
      <c r="F45" s="116" t="s">
        <v>408</v>
      </c>
      <c r="G45" s="72"/>
      <c r="H45" s="72"/>
      <c r="I45" s="72"/>
      <c r="J45" s="72"/>
      <c r="K45" s="72"/>
      <c r="L45" s="72"/>
      <c r="M45" s="72"/>
      <c r="N45" s="72"/>
      <c r="O45" s="72"/>
      <c r="P45" s="72"/>
      <c r="Q45" s="72"/>
      <c r="R45" s="72"/>
      <c r="S45" s="72"/>
      <c r="T45" s="72"/>
      <c r="U45" s="72"/>
      <c r="V45" s="72"/>
      <c r="W45" s="72"/>
      <c r="X45" s="72"/>
      <c r="Y45" s="72"/>
      <c r="Z45" s="72"/>
      <c r="AA45" s="72"/>
      <c r="AB45" s="72"/>
    </row>
    <row r="46" spans="1:28" ht="89.25" customHeight="1" x14ac:dyDescent="0.2">
      <c r="A46" s="109" t="s">
        <v>225</v>
      </c>
      <c r="B46" s="110">
        <v>3</v>
      </c>
      <c r="C46" s="109">
        <v>2013</v>
      </c>
      <c r="D46" s="116" t="s">
        <v>268</v>
      </c>
      <c r="E46" s="111" t="s">
        <v>95</v>
      </c>
      <c r="F46" s="116" t="s">
        <v>291</v>
      </c>
      <c r="G46" s="72"/>
      <c r="H46" s="72"/>
      <c r="I46" s="72"/>
      <c r="J46" s="72"/>
      <c r="K46" s="72"/>
      <c r="L46" s="72"/>
      <c r="M46" s="72"/>
      <c r="N46" s="72"/>
      <c r="O46" s="72"/>
      <c r="P46" s="72"/>
      <c r="Q46" s="72"/>
      <c r="R46" s="72"/>
      <c r="S46" s="72"/>
      <c r="T46" s="72"/>
      <c r="U46" s="72"/>
      <c r="V46" s="72"/>
      <c r="W46" s="72"/>
      <c r="X46" s="72"/>
      <c r="Y46" s="72"/>
      <c r="Z46" s="72"/>
      <c r="AA46" s="72"/>
      <c r="AB46" s="72"/>
    </row>
    <row r="47" spans="1:28" ht="25.5" x14ac:dyDescent="0.2">
      <c r="A47" s="109" t="s">
        <v>225</v>
      </c>
      <c r="B47" s="117" t="s">
        <v>426</v>
      </c>
      <c r="C47" s="109">
        <v>2006</v>
      </c>
      <c r="D47" s="116" t="s">
        <v>427</v>
      </c>
      <c r="E47" s="111" t="s">
        <v>95</v>
      </c>
      <c r="F47" s="116" t="s">
        <v>428</v>
      </c>
      <c r="G47" s="72"/>
      <c r="H47" s="72"/>
      <c r="I47" s="72"/>
      <c r="J47" s="72"/>
      <c r="K47" s="72"/>
      <c r="L47" s="72"/>
      <c r="M47" s="72"/>
      <c r="N47" s="72"/>
      <c r="O47" s="72"/>
      <c r="P47" s="72"/>
      <c r="Q47" s="72"/>
      <c r="R47" s="72"/>
      <c r="S47" s="72"/>
      <c r="T47" s="72"/>
      <c r="U47" s="72"/>
      <c r="V47" s="72"/>
      <c r="W47" s="72"/>
      <c r="X47" s="72"/>
      <c r="Y47" s="72"/>
      <c r="Z47" s="72"/>
      <c r="AA47" s="72"/>
      <c r="AB47" s="72"/>
    </row>
    <row r="48" spans="1:28" ht="39" customHeight="1" x14ac:dyDescent="0.2">
      <c r="A48" s="109" t="s">
        <v>863</v>
      </c>
      <c r="B48" s="110">
        <v>1</v>
      </c>
      <c r="C48" s="109">
        <v>1997</v>
      </c>
      <c r="D48" s="116" t="s">
        <v>234</v>
      </c>
      <c r="E48" s="111" t="s">
        <v>95</v>
      </c>
      <c r="F48" s="116" t="s">
        <v>425</v>
      </c>
      <c r="G48" s="72"/>
      <c r="H48" s="72"/>
      <c r="I48" s="72"/>
      <c r="J48" s="72"/>
      <c r="K48" s="72"/>
      <c r="L48" s="72"/>
      <c r="M48" s="72"/>
      <c r="N48" s="72"/>
      <c r="O48" s="72"/>
      <c r="P48" s="72"/>
      <c r="Q48" s="72"/>
      <c r="R48" s="72"/>
      <c r="S48" s="72"/>
      <c r="T48" s="72"/>
      <c r="U48" s="72"/>
      <c r="V48" s="72"/>
      <c r="W48" s="72"/>
      <c r="X48" s="72"/>
      <c r="Y48" s="72"/>
      <c r="Z48" s="72"/>
      <c r="AA48" s="72"/>
      <c r="AB48" s="72"/>
    </row>
    <row r="49" spans="1:28" ht="60" customHeight="1" x14ac:dyDescent="0.2">
      <c r="A49" s="109" t="s">
        <v>224</v>
      </c>
      <c r="B49" s="110">
        <v>51</v>
      </c>
      <c r="C49" s="109">
        <v>2018</v>
      </c>
      <c r="D49" s="116" t="s">
        <v>1912</v>
      </c>
      <c r="E49" s="111" t="s">
        <v>95</v>
      </c>
      <c r="F49" s="116" t="s">
        <v>408</v>
      </c>
      <c r="G49" s="72"/>
    </row>
    <row r="50" spans="1:28" ht="89.25" customHeight="1" x14ac:dyDescent="0.2">
      <c r="A50" s="109" t="s">
        <v>436</v>
      </c>
      <c r="B50" s="117" t="s">
        <v>489</v>
      </c>
      <c r="C50" s="109">
        <v>2018</v>
      </c>
      <c r="D50" s="116" t="s">
        <v>490</v>
      </c>
      <c r="E50" s="111" t="s">
        <v>95</v>
      </c>
      <c r="F50" s="116" t="s">
        <v>408</v>
      </c>
      <c r="G50" s="72"/>
      <c r="H50" s="72"/>
      <c r="I50" s="72"/>
      <c r="J50" s="72"/>
      <c r="K50" s="72"/>
      <c r="L50" s="72"/>
      <c r="M50" s="72"/>
      <c r="N50" s="72"/>
      <c r="O50" s="72"/>
      <c r="P50" s="72"/>
      <c r="Q50" s="72"/>
      <c r="R50" s="72"/>
      <c r="S50" s="72"/>
      <c r="T50" s="72"/>
      <c r="U50" s="72"/>
      <c r="V50" s="72"/>
      <c r="W50" s="72"/>
      <c r="X50" s="72"/>
      <c r="Y50" s="72"/>
      <c r="Z50" s="72"/>
      <c r="AA50" s="72"/>
      <c r="AB50" s="72"/>
    </row>
    <row r="51" spans="1:28" ht="38.25" customHeight="1" x14ac:dyDescent="0.2">
      <c r="A51" s="109" t="s">
        <v>224</v>
      </c>
      <c r="B51" s="110">
        <v>89</v>
      </c>
      <c r="C51" s="109">
        <v>2017</v>
      </c>
      <c r="D51" s="116" t="s">
        <v>491</v>
      </c>
      <c r="E51" s="111" t="s">
        <v>95</v>
      </c>
      <c r="F51" s="116" t="s">
        <v>408</v>
      </c>
      <c r="G51" s="72"/>
    </row>
    <row r="52" spans="1:28" ht="48" customHeight="1" x14ac:dyDescent="0.2">
      <c r="A52" s="109" t="s">
        <v>224</v>
      </c>
      <c r="B52" s="110">
        <v>108</v>
      </c>
      <c r="C52" s="109">
        <v>2017</v>
      </c>
      <c r="D52" s="116" t="s">
        <v>242</v>
      </c>
      <c r="E52" s="111" t="s">
        <v>95</v>
      </c>
      <c r="F52" s="116" t="s">
        <v>408</v>
      </c>
      <c r="G52" s="72"/>
      <c r="H52" s="72"/>
      <c r="I52" s="72"/>
      <c r="J52" s="72"/>
      <c r="K52" s="72"/>
      <c r="L52" s="72"/>
      <c r="M52" s="72"/>
      <c r="N52" s="72"/>
      <c r="O52" s="72"/>
      <c r="P52" s="72"/>
      <c r="Q52" s="72"/>
      <c r="R52" s="72"/>
      <c r="S52" s="72"/>
      <c r="T52" s="72"/>
      <c r="U52" s="72"/>
      <c r="V52" s="72"/>
      <c r="W52" s="72"/>
      <c r="X52" s="72"/>
      <c r="Y52" s="72"/>
      <c r="Z52" s="72"/>
      <c r="AA52" s="72"/>
      <c r="AB52" s="72"/>
    </row>
    <row r="53" spans="1:28" ht="63.75" customHeight="1" x14ac:dyDescent="0.2">
      <c r="A53" s="102" t="s">
        <v>875</v>
      </c>
      <c r="B53" s="110">
        <v>706</v>
      </c>
      <c r="C53" s="109">
        <v>2016</v>
      </c>
      <c r="D53" s="116" t="s">
        <v>439</v>
      </c>
      <c r="E53" s="111" t="s">
        <v>95</v>
      </c>
      <c r="F53" s="116" t="s">
        <v>408</v>
      </c>
      <c r="G53" s="72"/>
    </row>
    <row r="54" spans="1:28" ht="94.5" customHeight="1" x14ac:dyDescent="0.2">
      <c r="A54" s="385" t="s">
        <v>436</v>
      </c>
      <c r="B54" s="386" t="s">
        <v>440</v>
      </c>
      <c r="C54" s="373">
        <v>2016</v>
      </c>
      <c r="D54" s="377" t="s">
        <v>1913</v>
      </c>
      <c r="E54" s="387" t="s">
        <v>95</v>
      </c>
      <c r="F54" s="377" t="s">
        <v>1184</v>
      </c>
      <c r="G54" s="72"/>
    </row>
    <row r="55" spans="1:28" ht="58.5" customHeight="1" x14ac:dyDescent="0.2">
      <c r="A55" s="109" t="s">
        <v>874</v>
      </c>
      <c r="B55" s="117">
        <v>3564</v>
      </c>
      <c r="C55" s="109">
        <v>2015</v>
      </c>
      <c r="D55" s="116" t="s">
        <v>437</v>
      </c>
      <c r="E55" s="111" t="s">
        <v>95</v>
      </c>
      <c r="F55" s="116" t="s">
        <v>438</v>
      </c>
      <c r="G55" s="72"/>
    </row>
    <row r="56" spans="1:28" ht="93" customHeight="1" x14ac:dyDescent="0.2">
      <c r="A56" s="109" t="s">
        <v>224</v>
      </c>
      <c r="B56" s="110">
        <v>7</v>
      </c>
      <c r="C56" s="109">
        <v>2014</v>
      </c>
      <c r="D56" s="116" t="s">
        <v>240</v>
      </c>
      <c r="E56" s="111" t="s">
        <v>95</v>
      </c>
      <c r="F56" s="116" t="s">
        <v>408</v>
      </c>
      <c r="G56" s="72"/>
      <c r="H56" s="72"/>
      <c r="I56" s="72"/>
      <c r="J56" s="72"/>
      <c r="K56" s="72"/>
      <c r="L56" s="72"/>
      <c r="M56" s="72"/>
      <c r="N56" s="72"/>
      <c r="O56" s="72"/>
      <c r="P56" s="72"/>
      <c r="Q56" s="72"/>
      <c r="R56" s="72"/>
      <c r="S56" s="72"/>
      <c r="T56" s="72"/>
      <c r="U56" s="72"/>
      <c r="V56" s="72"/>
      <c r="W56" s="72"/>
      <c r="X56" s="72"/>
      <c r="Y56" s="72"/>
      <c r="Z56" s="72"/>
      <c r="AA56" s="72"/>
      <c r="AB56" s="72"/>
    </row>
    <row r="57" spans="1:28" ht="122.25" customHeight="1" x14ac:dyDescent="0.2">
      <c r="A57" s="109" t="s">
        <v>869</v>
      </c>
      <c r="B57" s="110">
        <v>11</v>
      </c>
      <c r="C57" s="109">
        <v>2014</v>
      </c>
      <c r="D57" s="116" t="s">
        <v>241</v>
      </c>
      <c r="E57" s="111" t="s">
        <v>95</v>
      </c>
      <c r="F57" s="116" t="s">
        <v>408</v>
      </c>
      <c r="G57" s="72"/>
      <c r="H57" s="72"/>
      <c r="I57" s="72"/>
      <c r="J57" s="72"/>
      <c r="K57" s="72"/>
      <c r="L57" s="72"/>
      <c r="M57" s="72"/>
      <c r="N57" s="72"/>
      <c r="O57" s="72"/>
      <c r="P57" s="72"/>
      <c r="Q57" s="72"/>
      <c r="R57" s="72"/>
      <c r="S57" s="72"/>
      <c r="T57" s="72"/>
      <c r="U57" s="72"/>
      <c r="V57" s="72"/>
      <c r="W57" s="72"/>
      <c r="X57" s="72"/>
      <c r="Y57" s="72"/>
      <c r="Z57" s="72"/>
      <c r="AA57" s="72"/>
      <c r="AB57" s="72"/>
    </row>
    <row r="58" spans="1:28" ht="44.25" customHeight="1" x14ac:dyDescent="0.2">
      <c r="A58" s="109" t="s">
        <v>224</v>
      </c>
      <c r="B58" s="110">
        <v>69</v>
      </c>
      <c r="C58" s="109">
        <v>2011</v>
      </c>
      <c r="D58" s="116" t="s">
        <v>275</v>
      </c>
      <c r="E58" s="111" t="s">
        <v>95</v>
      </c>
      <c r="F58" s="116" t="s">
        <v>263</v>
      </c>
      <c r="G58" s="72"/>
      <c r="H58" s="72"/>
      <c r="I58" s="72"/>
      <c r="J58" s="72"/>
      <c r="K58" s="72"/>
      <c r="L58" s="72"/>
      <c r="M58" s="72"/>
      <c r="N58" s="72"/>
      <c r="O58" s="72"/>
      <c r="P58" s="72"/>
      <c r="Q58" s="72"/>
      <c r="R58" s="72"/>
      <c r="S58" s="72"/>
      <c r="T58" s="72"/>
      <c r="U58" s="72"/>
      <c r="V58" s="72"/>
      <c r="W58" s="72"/>
      <c r="X58" s="72"/>
      <c r="Y58" s="72"/>
      <c r="Z58" s="72"/>
      <c r="AA58" s="72"/>
      <c r="AB58" s="72"/>
    </row>
    <row r="59" spans="1:28" ht="80.25" customHeight="1" x14ac:dyDescent="0.2">
      <c r="A59" s="109" t="s">
        <v>224</v>
      </c>
      <c r="B59" s="110">
        <v>50</v>
      </c>
      <c r="C59" s="109">
        <v>2007</v>
      </c>
      <c r="D59" s="116" t="s">
        <v>239</v>
      </c>
      <c r="E59" s="111" t="s">
        <v>95</v>
      </c>
      <c r="F59" s="116" t="s">
        <v>408</v>
      </c>
      <c r="G59" s="72"/>
      <c r="H59" s="72"/>
      <c r="I59" s="72"/>
      <c r="J59" s="72"/>
      <c r="K59" s="72"/>
      <c r="L59" s="72"/>
      <c r="M59" s="72"/>
      <c r="N59" s="72"/>
      <c r="O59" s="72"/>
      <c r="P59" s="72"/>
      <c r="Q59" s="72"/>
      <c r="R59" s="72"/>
      <c r="S59" s="72"/>
      <c r="T59" s="72"/>
      <c r="U59" s="72"/>
      <c r="V59" s="72"/>
      <c r="W59" s="72"/>
      <c r="X59" s="72"/>
      <c r="Y59" s="72"/>
      <c r="Z59" s="72"/>
      <c r="AA59" s="72"/>
      <c r="AB59" s="72"/>
    </row>
    <row r="60" spans="1:28" ht="71.25" customHeight="1" x14ac:dyDescent="0.2">
      <c r="A60" s="109" t="s">
        <v>76</v>
      </c>
      <c r="B60" s="117">
        <v>357</v>
      </c>
      <c r="C60" s="109">
        <v>2008</v>
      </c>
      <c r="D60" s="116" t="s">
        <v>435</v>
      </c>
      <c r="E60" s="111" t="s">
        <v>95</v>
      </c>
      <c r="F60" s="116" t="s">
        <v>408</v>
      </c>
      <c r="G60" s="72"/>
      <c r="H60" s="72"/>
      <c r="I60" s="72"/>
      <c r="J60" s="72"/>
      <c r="K60" s="72"/>
      <c r="L60" s="72"/>
      <c r="M60" s="72"/>
      <c r="N60" s="72"/>
      <c r="O60" s="72"/>
      <c r="P60" s="72"/>
      <c r="Q60" s="72"/>
      <c r="R60" s="72"/>
      <c r="S60" s="72"/>
      <c r="T60" s="72"/>
      <c r="U60" s="72"/>
      <c r="V60" s="72"/>
      <c r="W60" s="72"/>
      <c r="X60" s="72"/>
      <c r="Y60" s="72"/>
      <c r="Z60" s="72"/>
      <c r="AA60" s="72"/>
      <c r="AB60" s="72"/>
    </row>
    <row r="61" spans="1:28" ht="81" customHeight="1" x14ac:dyDescent="0.2">
      <c r="A61" s="109" t="s">
        <v>76</v>
      </c>
      <c r="B61" s="110" t="s">
        <v>236</v>
      </c>
      <c r="C61" s="109">
        <v>2007</v>
      </c>
      <c r="D61" s="116" t="s">
        <v>237</v>
      </c>
      <c r="E61" s="111" t="s">
        <v>865</v>
      </c>
      <c r="F61" s="116" t="s">
        <v>238</v>
      </c>
      <c r="G61" s="72"/>
      <c r="H61" s="72"/>
      <c r="I61" s="72"/>
      <c r="J61" s="72"/>
      <c r="K61" s="72"/>
      <c r="L61" s="72"/>
      <c r="M61" s="72"/>
      <c r="N61" s="72"/>
      <c r="O61" s="72"/>
      <c r="P61" s="72"/>
      <c r="Q61" s="72"/>
      <c r="R61" s="72"/>
      <c r="S61" s="72"/>
      <c r="T61" s="72"/>
      <c r="U61" s="72"/>
      <c r="V61" s="72"/>
      <c r="W61" s="72"/>
      <c r="X61" s="72"/>
      <c r="Y61" s="72"/>
      <c r="Z61" s="72"/>
      <c r="AA61" s="72"/>
      <c r="AB61" s="72"/>
    </row>
    <row r="62" spans="1:28" ht="92.25" customHeight="1" x14ac:dyDescent="0.2">
      <c r="A62" s="109" t="s">
        <v>1966</v>
      </c>
      <c r="B62" s="110">
        <v>48</v>
      </c>
      <c r="C62" s="109">
        <v>2004</v>
      </c>
      <c r="D62" s="116" t="s">
        <v>270</v>
      </c>
      <c r="E62" s="111" t="s">
        <v>271</v>
      </c>
      <c r="F62" s="116" t="s">
        <v>745</v>
      </c>
      <c r="G62" s="72"/>
      <c r="H62" s="72"/>
      <c r="I62" s="72"/>
      <c r="J62" s="72"/>
      <c r="K62" s="72"/>
      <c r="L62" s="72"/>
      <c r="M62" s="72"/>
      <c r="N62" s="72"/>
      <c r="O62" s="72"/>
      <c r="P62" s="72"/>
      <c r="Q62" s="72"/>
      <c r="R62" s="72"/>
      <c r="S62" s="72"/>
      <c r="T62" s="72"/>
      <c r="U62" s="72"/>
      <c r="V62" s="72"/>
      <c r="W62" s="72"/>
      <c r="X62" s="72"/>
      <c r="Y62" s="72"/>
      <c r="Z62" s="72"/>
      <c r="AA62" s="72"/>
      <c r="AB62" s="72"/>
    </row>
    <row r="63" spans="1:28" ht="102" x14ac:dyDescent="0.2">
      <c r="A63" s="388" t="s">
        <v>90</v>
      </c>
      <c r="B63" s="385">
        <v>1537</v>
      </c>
      <c r="C63" s="381">
        <v>2001</v>
      </c>
      <c r="D63" s="375" t="s">
        <v>1915</v>
      </c>
      <c r="E63" s="389" t="s">
        <v>95</v>
      </c>
      <c r="F63" s="375" t="s">
        <v>1185</v>
      </c>
    </row>
    <row r="64" spans="1:28" ht="55.5" customHeight="1" x14ac:dyDescent="0.2">
      <c r="A64" s="109" t="s">
        <v>224</v>
      </c>
      <c r="B64" s="110">
        <v>1</v>
      </c>
      <c r="C64" s="109">
        <v>2000</v>
      </c>
      <c r="D64" s="116" t="s">
        <v>235</v>
      </c>
      <c r="E64" s="111" t="s">
        <v>95</v>
      </c>
      <c r="F64" s="116" t="s">
        <v>408</v>
      </c>
      <c r="G64" s="72"/>
      <c r="H64" s="72"/>
      <c r="I64" s="72"/>
      <c r="J64" s="72"/>
      <c r="K64" s="72"/>
      <c r="L64" s="72"/>
      <c r="M64" s="72"/>
      <c r="N64" s="72"/>
      <c r="O64" s="72"/>
      <c r="P64" s="72"/>
      <c r="Q64" s="72"/>
      <c r="R64" s="72"/>
      <c r="S64" s="72"/>
      <c r="T64" s="72"/>
      <c r="U64" s="72"/>
      <c r="V64" s="72"/>
      <c r="W64" s="72"/>
      <c r="X64" s="72"/>
      <c r="Y64" s="72"/>
      <c r="Z64" s="72"/>
      <c r="AA64" s="72"/>
      <c r="AB64" s="72"/>
    </row>
    <row r="65" spans="1:28" ht="42.75" customHeight="1" x14ac:dyDescent="0.15">
      <c r="A65" s="105" t="s">
        <v>825</v>
      </c>
      <c r="B65" s="114">
        <v>19</v>
      </c>
      <c r="C65" s="109">
        <v>2019</v>
      </c>
      <c r="D65" s="116" t="s">
        <v>730</v>
      </c>
      <c r="E65" s="111" t="s">
        <v>95</v>
      </c>
      <c r="F65" s="116" t="s">
        <v>408</v>
      </c>
      <c r="G65" s="80"/>
    </row>
    <row r="66" spans="1:28" ht="45.75" customHeight="1" x14ac:dyDescent="0.2">
      <c r="A66" s="109" t="s">
        <v>487</v>
      </c>
      <c r="B66" s="110">
        <v>4</v>
      </c>
      <c r="C66" s="109">
        <v>2018</v>
      </c>
      <c r="D66" s="116" t="s">
        <v>488</v>
      </c>
      <c r="E66" s="111" t="s">
        <v>95</v>
      </c>
      <c r="F66" s="116" t="s">
        <v>408</v>
      </c>
      <c r="G66" s="72"/>
      <c r="H66" s="72"/>
      <c r="I66" s="72"/>
      <c r="J66" s="72"/>
      <c r="K66" s="72"/>
      <c r="L66" s="72"/>
      <c r="M66" s="72"/>
      <c r="N66" s="72"/>
      <c r="O66" s="72"/>
      <c r="P66" s="72"/>
      <c r="Q66" s="72"/>
      <c r="R66" s="72"/>
      <c r="S66" s="72"/>
      <c r="T66" s="72"/>
      <c r="U66" s="72"/>
      <c r="V66" s="72"/>
      <c r="W66" s="72"/>
      <c r="X66" s="72"/>
      <c r="Y66" s="72"/>
      <c r="Z66" s="72"/>
      <c r="AA66" s="72"/>
      <c r="AB66" s="72"/>
    </row>
    <row r="67" spans="1:28" ht="66" customHeight="1" x14ac:dyDescent="0.2">
      <c r="A67" s="109" t="s">
        <v>872</v>
      </c>
      <c r="B67" s="109">
        <v>1</v>
      </c>
      <c r="C67" s="109">
        <v>2016</v>
      </c>
      <c r="D67" s="116" t="s">
        <v>434</v>
      </c>
      <c r="E67" s="111" t="s">
        <v>95</v>
      </c>
      <c r="F67" s="116" t="s">
        <v>408</v>
      </c>
      <c r="G67" s="72"/>
      <c r="H67" s="72"/>
      <c r="I67" s="72"/>
      <c r="J67" s="72"/>
      <c r="K67" s="72"/>
      <c r="L67" s="72"/>
      <c r="M67" s="72"/>
      <c r="N67" s="72"/>
      <c r="O67" s="72"/>
      <c r="P67" s="72"/>
      <c r="Q67" s="72"/>
      <c r="R67" s="72"/>
      <c r="S67" s="72"/>
      <c r="T67" s="72"/>
      <c r="U67" s="72"/>
      <c r="V67" s="72"/>
      <c r="W67" s="72"/>
      <c r="X67" s="72"/>
      <c r="Y67" s="72"/>
      <c r="Z67" s="72"/>
      <c r="AA67" s="72"/>
      <c r="AB67" s="72"/>
    </row>
    <row r="68" spans="1:28" ht="78" customHeight="1" x14ac:dyDescent="0.2">
      <c r="A68" s="109" t="s">
        <v>873</v>
      </c>
      <c r="B68" s="110">
        <v>3</v>
      </c>
      <c r="C68" s="109">
        <v>2016</v>
      </c>
      <c r="D68" s="116" t="s">
        <v>269</v>
      </c>
      <c r="E68" s="61" t="s">
        <v>95</v>
      </c>
      <c r="F68" s="116" t="s">
        <v>408</v>
      </c>
      <c r="G68" s="72"/>
      <c r="H68" s="72"/>
      <c r="I68" s="72"/>
      <c r="J68" s="72"/>
      <c r="K68" s="72"/>
      <c r="L68" s="72"/>
      <c r="M68" s="72"/>
      <c r="N68" s="72"/>
      <c r="O68" s="72"/>
      <c r="P68" s="72"/>
      <c r="Q68" s="72"/>
      <c r="R68" s="72"/>
      <c r="S68" s="72"/>
      <c r="T68" s="72"/>
      <c r="U68" s="72"/>
      <c r="V68" s="72"/>
      <c r="W68" s="72"/>
      <c r="X68" s="72"/>
      <c r="Y68" s="72"/>
      <c r="Z68" s="72"/>
      <c r="AA68" s="72"/>
      <c r="AB68" s="72"/>
    </row>
    <row r="69" spans="1:28" ht="38.25" x14ac:dyDescent="0.2">
      <c r="A69" s="109" t="s">
        <v>872</v>
      </c>
      <c r="B69" s="109">
        <v>1</v>
      </c>
      <c r="C69" s="109">
        <v>2015</v>
      </c>
      <c r="D69" s="116" t="s">
        <v>433</v>
      </c>
      <c r="E69" s="111" t="s">
        <v>95</v>
      </c>
      <c r="F69" s="116" t="s">
        <v>408</v>
      </c>
      <c r="G69" s="72"/>
      <c r="H69" s="72"/>
      <c r="I69" s="72"/>
      <c r="J69" s="72"/>
      <c r="K69" s="72"/>
      <c r="L69" s="72"/>
      <c r="M69" s="72"/>
      <c r="N69" s="72"/>
      <c r="O69" s="72"/>
      <c r="P69" s="72"/>
      <c r="Q69" s="72"/>
      <c r="R69" s="72"/>
      <c r="S69" s="72"/>
      <c r="T69" s="72"/>
      <c r="U69" s="72"/>
      <c r="V69" s="72"/>
      <c r="W69" s="72"/>
      <c r="X69" s="72"/>
      <c r="Y69" s="72"/>
      <c r="Z69" s="72"/>
      <c r="AA69" s="72"/>
      <c r="AB69" s="72"/>
    </row>
    <row r="70" spans="1:28" ht="60" customHeight="1" x14ac:dyDescent="0.2">
      <c r="A70" s="109" t="s">
        <v>825</v>
      </c>
      <c r="B70" s="110">
        <v>59</v>
      </c>
      <c r="C70" s="109">
        <v>2015</v>
      </c>
      <c r="D70" s="116" t="s">
        <v>262</v>
      </c>
      <c r="E70" s="111" t="s">
        <v>95</v>
      </c>
      <c r="F70" s="116" t="s">
        <v>408</v>
      </c>
      <c r="G70" s="72"/>
      <c r="H70" s="72"/>
      <c r="I70" s="72"/>
      <c r="J70" s="72"/>
      <c r="K70" s="72"/>
      <c r="L70" s="72"/>
      <c r="M70" s="72"/>
      <c r="N70" s="72"/>
      <c r="O70" s="72"/>
      <c r="P70" s="72"/>
      <c r="Q70" s="72"/>
      <c r="R70" s="72"/>
      <c r="S70" s="72"/>
      <c r="T70" s="72"/>
      <c r="U70" s="72"/>
      <c r="V70" s="72"/>
      <c r="W70" s="72"/>
      <c r="X70" s="72"/>
      <c r="Y70" s="72"/>
      <c r="Z70" s="72"/>
      <c r="AA70" s="72"/>
      <c r="AB70" s="72"/>
    </row>
    <row r="71" spans="1:28" ht="51" x14ac:dyDescent="0.2">
      <c r="A71" s="109" t="s">
        <v>871</v>
      </c>
      <c r="B71" s="110" t="s">
        <v>431</v>
      </c>
      <c r="C71" s="109">
        <v>2011</v>
      </c>
      <c r="D71" s="116" t="s">
        <v>432</v>
      </c>
      <c r="E71" s="111" t="s">
        <v>95</v>
      </c>
      <c r="F71" s="116" t="s">
        <v>408</v>
      </c>
      <c r="G71" s="72"/>
      <c r="H71" s="72"/>
      <c r="I71" s="72"/>
      <c r="J71" s="72"/>
      <c r="K71" s="72"/>
      <c r="L71" s="72"/>
      <c r="M71" s="72"/>
      <c r="N71" s="72"/>
      <c r="O71" s="72"/>
      <c r="P71" s="72"/>
      <c r="Q71" s="72"/>
      <c r="R71" s="72"/>
      <c r="S71" s="72"/>
      <c r="T71" s="72"/>
      <c r="U71" s="72"/>
      <c r="V71" s="72"/>
      <c r="W71" s="72"/>
      <c r="X71" s="72"/>
      <c r="Y71" s="72"/>
      <c r="Z71" s="72"/>
      <c r="AA71" s="72"/>
      <c r="AB71" s="72"/>
    </row>
    <row r="72" spans="1:28" ht="178.5" x14ac:dyDescent="0.2">
      <c r="A72" s="109" t="s">
        <v>825</v>
      </c>
      <c r="B72" s="110">
        <v>17</v>
      </c>
      <c r="C72" s="109">
        <v>2011</v>
      </c>
      <c r="D72" s="103" t="s">
        <v>868</v>
      </c>
      <c r="E72" s="111" t="s">
        <v>95</v>
      </c>
      <c r="F72" s="116" t="s">
        <v>1916</v>
      </c>
      <c r="G72" s="72"/>
      <c r="H72" s="72"/>
      <c r="I72" s="72"/>
      <c r="J72" s="72"/>
      <c r="K72" s="72"/>
      <c r="L72" s="72"/>
      <c r="M72" s="72"/>
      <c r="N72" s="72"/>
      <c r="O72" s="72"/>
      <c r="P72" s="72"/>
      <c r="Q72" s="72"/>
      <c r="R72" s="72"/>
      <c r="S72" s="72"/>
      <c r="T72" s="72"/>
      <c r="U72" s="72"/>
      <c r="V72" s="72"/>
      <c r="W72" s="72"/>
      <c r="X72" s="72"/>
      <c r="Y72" s="72"/>
      <c r="Z72" s="72"/>
      <c r="AA72" s="72"/>
      <c r="AB72" s="72"/>
    </row>
    <row r="73" spans="1:28" ht="63.75" customHeight="1" x14ac:dyDescent="0.2">
      <c r="A73" s="109" t="s">
        <v>825</v>
      </c>
      <c r="B73" s="110">
        <v>3</v>
      </c>
      <c r="C73" s="109">
        <v>2005</v>
      </c>
      <c r="D73" s="116" t="s">
        <v>272</v>
      </c>
      <c r="E73" s="111" t="s">
        <v>95</v>
      </c>
      <c r="F73" s="116" t="s">
        <v>273</v>
      </c>
      <c r="G73" s="72"/>
      <c r="H73" s="72"/>
      <c r="I73" s="72"/>
      <c r="J73" s="72"/>
      <c r="K73" s="72"/>
      <c r="L73" s="72"/>
      <c r="M73" s="72"/>
      <c r="N73" s="72"/>
      <c r="O73" s="72"/>
      <c r="P73" s="72"/>
      <c r="Q73" s="72"/>
      <c r="R73" s="72"/>
      <c r="S73" s="72"/>
      <c r="T73" s="72"/>
      <c r="U73" s="72"/>
      <c r="V73" s="72"/>
      <c r="W73" s="72"/>
      <c r="X73" s="72"/>
      <c r="Y73" s="72"/>
      <c r="Z73" s="72"/>
      <c r="AA73" s="72"/>
      <c r="AB73" s="72"/>
    </row>
    <row r="74" spans="1:28" ht="113.25" customHeight="1" x14ac:dyDescent="0.2">
      <c r="A74" s="109" t="s">
        <v>870</v>
      </c>
      <c r="B74" s="110">
        <v>14</v>
      </c>
      <c r="C74" s="109">
        <v>1996</v>
      </c>
      <c r="D74" s="116" t="s">
        <v>430</v>
      </c>
      <c r="E74" s="111" t="s">
        <v>95</v>
      </c>
      <c r="F74" s="116" t="s">
        <v>408</v>
      </c>
      <c r="G74" s="72"/>
      <c r="H74" s="72"/>
      <c r="I74" s="72"/>
      <c r="J74" s="72"/>
      <c r="K74" s="72"/>
      <c r="L74" s="72"/>
      <c r="M74" s="72"/>
      <c r="N74" s="72"/>
      <c r="O74" s="72"/>
      <c r="P74" s="72"/>
      <c r="Q74" s="72"/>
      <c r="R74" s="72"/>
      <c r="S74" s="72"/>
      <c r="T74" s="72"/>
      <c r="U74" s="72"/>
      <c r="V74" s="72"/>
      <c r="W74" s="72"/>
      <c r="X74" s="72"/>
      <c r="Y74" s="72"/>
      <c r="Z74" s="72"/>
      <c r="AA74" s="72"/>
      <c r="AB74" s="72"/>
    </row>
    <row r="75" spans="1:28" ht="57" customHeight="1" x14ac:dyDescent="0.2">
      <c r="A75" s="109" t="s">
        <v>441</v>
      </c>
      <c r="B75" s="110" t="s">
        <v>31</v>
      </c>
      <c r="C75" s="109">
        <v>2007</v>
      </c>
      <c r="D75" s="116" t="s">
        <v>442</v>
      </c>
      <c r="E75" s="111" t="s">
        <v>95</v>
      </c>
      <c r="F75" s="116" t="s">
        <v>408</v>
      </c>
      <c r="G75" s="72"/>
    </row>
    <row r="76" spans="1:28" ht="25.5" x14ac:dyDescent="0.2">
      <c r="A76" s="109" t="s">
        <v>443</v>
      </c>
      <c r="B76" s="110" t="s">
        <v>31</v>
      </c>
      <c r="C76" s="109">
        <v>2018</v>
      </c>
      <c r="D76" s="116" t="s">
        <v>492</v>
      </c>
      <c r="E76" s="111" t="s">
        <v>95</v>
      </c>
      <c r="F76" s="116" t="s">
        <v>408</v>
      </c>
      <c r="G76" s="72"/>
    </row>
    <row r="77" spans="1:28" ht="75" customHeight="1" x14ac:dyDescent="0.2">
      <c r="A77" s="120" t="s">
        <v>876</v>
      </c>
      <c r="B77" s="110" t="s">
        <v>31</v>
      </c>
      <c r="C77" s="109">
        <v>2020</v>
      </c>
      <c r="D77" s="116" t="s">
        <v>1393</v>
      </c>
      <c r="E77" s="111" t="s">
        <v>95</v>
      </c>
      <c r="F77" s="116" t="s">
        <v>408</v>
      </c>
      <c r="G77" s="72"/>
    </row>
    <row r="78" spans="1:28" ht="75" customHeight="1" x14ac:dyDescent="0.2">
      <c r="A78" s="120" t="s">
        <v>1394</v>
      </c>
      <c r="B78" s="110" t="s">
        <v>31</v>
      </c>
      <c r="C78" s="121">
        <v>2020</v>
      </c>
      <c r="D78" s="116" t="s">
        <v>1395</v>
      </c>
      <c r="E78" s="111" t="s">
        <v>89</v>
      </c>
      <c r="F78" s="116" t="s">
        <v>408</v>
      </c>
      <c r="G78" s="72"/>
    </row>
  </sheetData>
  <mergeCells count="9">
    <mergeCell ref="A1:A4"/>
    <mergeCell ref="B1:E4"/>
    <mergeCell ref="A5:F6"/>
    <mergeCell ref="A7:A8"/>
    <mergeCell ref="B7:B8"/>
    <mergeCell ref="C7:C8"/>
    <mergeCell ref="D7:D8"/>
    <mergeCell ref="E7:E8"/>
    <mergeCell ref="F7:F8"/>
  </mergeCells>
  <hyperlinks>
    <hyperlink ref="E9" r:id="rId1" xr:uid="{00000000-0004-0000-0F00-000000000000}"/>
    <hyperlink ref="E20" r:id="rId2" xr:uid="{00000000-0004-0000-0F00-000001000000}"/>
    <hyperlink ref="E21" r:id="rId3" xr:uid="{00000000-0004-0000-0F00-000002000000}"/>
    <hyperlink ref="E19" r:id="rId4" xr:uid="{00000000-0004-0000-0F00-000003000000}"/>
    <hyperlink ref="E18" r:id="rId5" xr:uid="{00000000-0004-0000-0F00-000004000000}"/>
    <hyperlink ref="E17" r:id="rId6" xr:uid="{00000000-0004-0000-0F00-000005000000}"/>
    <hyperlink ref="E16" r:id="rId7" display="http://www.alcaldiabogota.gov.co/sisjur/normas/Norma1.jsp?i=4589" xr:uid="{00000000-0004-0000-0F00-000006000000}"/>
    <hyperlink ref="E15" r:id="rId8" display="http://www.alcaldiabogota.gov.co/sisjur/normas/Norma1.jsp?i=56882" xr:uid="{00000000-0004-0000-0F00-000007000000}"/>
    <hyperlink ref="E44" r:id="rId9" xr:uid="{00000000-0004-0000-0F00-000008000000}"/>
    <hyperlink ref="E43" r:id="rId10" xr:uid="{00000000-0004-0000-0F00-000009000000}"/>
    <hyperlink ref="E41" r:id="rId11" xr:uid="{00000000-0004-0000-0F00-00000A000000}"/>
    <hyperlink ref="E39" r:id="rId12" xr:uid="{00000000-0004-0000-0F00-00000B000000}"/>
    <hyperlink ref="E40" r:id="rId13" xr:uid="{00000000-0004-0000-0F00-00000C000000}"/>
    <hyperlink ref="E38" r:id="rId14" xr:uid="{00000000-0004-0000-0F00-00000D000000}"/>
    <hyperlink ref="E42" r:id="rId15" xr:uid="{00000000-0004-0000-0F00-00000E000000}"/>
    <hyperlink ref="E33" r:id="rId16" display="http://www.alcaldiabogota.gov.co/sisjur/normas/Norma1.jsp?i=45322" xr:uid="{00000000-0004-0000-0F00-00000F000000}"/>
    <hyperlink ref="E34" r:id="rId17" xr:uid="{00000000-0004-0000-0F00-000010000000}"/>
    <hyperlink ref="E35" r:id="rId18" display="http://www.alcaldiabogota.gov.co/sisjur/normas/Norma1.jsp?i=50959" xr:uid="{00000000-0004-0000-0F00-000011000000}"/>
    <hyperlink ref="E37" r:id="rId19" xr:uid="{00000000-0004-0000-0F00-000012000000}"/>
    <hyperlink ref="E32" r:id="rId20" xr:uid="{00000000-0004-0000-0F00-000013000000}"/>
    <hyperlink ref="E29" r:id="rId21" display="http://www.alcaldiabogota.gov.co/sisjur/normas/Norma1.jsp?i=60640" xr:uid="{00000000-0004-0000-0F00-000014000000}"/>
    <hyperlink ref="E30" r:id="rId22" display="http://www.alcaldiabogota.gov.co/sisjur/normas/Norma1.jsp?i=62518" xr:uid="{00000000-0004-0000-0F00-000015000000}"/>
    <hyperlink ref="E27" r:id="rId23" xr:uid="{00000000-0004-0000-0F00-000016000000}"/>
    <hyperlink ref="E28" r:id="rId24" xr:uid="{00000000-0004-0000-0F00-000017000000}"/>
    <hyperlink ref="E25" r:id="rId25" xr:uid="{00000000-0004-0000-0F00-000018000000}"/>
    <hyperlink ref="E26" r:id="rId26" display="http://www.alcaldiabogota.gov.co/sisjur/normas/Norma1.jsp?i=71261" xr:uid="{00000000-0004-0000-0F00-000019000000}"/>
    <hyperlink ref="E24" r:id="rId27" xr:uid="{00000000-0004-0000-0F00-00001A000000}"/>
    <hyperlink ref="E11" r:id="rId28" xr:uid="{00000000-0004-0000-0F00-00001B000000}"/>
    <hyperlink ref="E48" r:id="rId29" xr:uid="{00000000-0004-0000-0F00-00001C000000}"/>
    <hyperlink ref="E47" r:id="rId30" xr:uid="{00000000-0004-0000-0F00-00001D000000}"/>
    <hyperlink ref="E46" r:id="rId31" xr:uid="{00000000-0004-0000-0F00-00001E000000}"/>
    <hyperlink ref="E45" r:id="rId32" xr:uid="{00000000-0004-0000-0F00-00001F000000}"/>
    <hyperlink ref="E64" r:id="rId33" xr:uid="{00000000-0004-0000-0F00-000020000000}"/>
    <hyperlink ref="E61" r:id="rId34" xr:uid="{00000000-0004-0000-0F00-000021000000}"/>
    <hyperlink ref="E57" r:id="rId35" xr:uid="{00000000-0004-0000-0F00-000022000000}"/>
    <hyperlink ref="E62" r:id="rId36" display="http://www.ideam.gov.co/documents/24024/26921/res.+48+de+2004.pdf/478deca9-aa9e-437f-a3aa-80f537d21b7e" xr:uid="{00000000-0004-0000-0F00-000023000000}"/>
    <hyperlink ref="E59" r:id="rId37" xr:uid="{00000000-0004-0000-0F00-000024000000}"/>
    <hyperlink ref="E58" r:id="rId38" xr:uid="{00000000-0004-0000-0F00-000025000000}"/>
    <hyperlink ref="E56" r:id="rId39" xr:uid="{00000000-0004-0000-0F00-000026000000}"/>
    <hyperlink ref="E52" r:id="rId40" xr:uid="{00000000-0004-0000-0F00-000027000000}"/>
    <hyperlink ref="E74" r:id="rId41" xr:uid="{00000000-0004-0000-0F00-000028000000}"/>
    <hyperlink ref="E73" r:id="rId42" xr:uid="{00000000-0004-0000-0F00-000029000000}"/>
    <hyperlink ref="E71" r:id="rId43" xr:uid="{00000000-0004-0000-0F00-00002A000000}"/>
    <hyperlink ref="E72" r:id="rId44" xr:uid="{00000000-0004-0000-0F00-00002B000000}"/>
    <hyperlink ref="E69" r:id="rId45" xr:uid="{00000000-0004-0000-0F00-00002C000000}"/>
    <hyperlink ref="E70" r:id="rId46" location="0" xr:uid="{00000000-0004-0000-0F00-00002D000000}"/>
    <hyperlink ref="E67" r:id="rId47" xr:uid="{00000000-0004-0000-0F00-00002E000000}"/>
    <hyperlink ref="E66" r:id="rId48" xr:uid="{00000000-0004-0000-0F00-00002F000000}"/>
    <hyperlink ref="E60" r:id="rId49" xr:uid="{00000000-0004-0000-0F00-000030000000}"/>
    <hyperlink ref="E50" r:id="rId50" location="19" xr:uid="{00000000-0004-0000-0F00-000031000000}"/>
    <hyperlink ref="E55" r:id="rId51" xr:uid="{00000000-0004-0000-0F00-000032000000}"/>
    <hyperlink ref="E53" r:id="rId52" xr:uid="{00000000-0004-0000-0F00-000033000000}"/>
    <hyperlink ref="E54" r:id="rId53" xr:uid="{00000000-0004-0000-0F00-000034000000}"/>
    <hyperlink ref="E51" r:id="rId54" xr:uid="{00000000-0004-0000-0F00-000035000000}"/>
    <hyperlink ref="E49" r:id="rId55" xr:uid="{00000000-0004-0000-0F00-000036000000}"/>
    <hyperlink ref="E75" r:id="rId56" xr:uid="{00000000-0004-0000-0F00-000037000000}"/>
    <hyperlink ref="E76" r:id="rId57" xr:uid="{00000000-0004-0000-0F00-000038000000}"/>
    <hyperlink ref="E65" r:id="rId58" xr:uid="{00000000-0004-0000-0F00-000039000000}"/>
    <hyperlink ref="E12" r:id="rId59" xr:uid="{00000000-0004-0000-0F00-00003A000000}"/>
    <hyperlink ref="E77" r:id="rId60" xr:uid="{00000000-0004-0000-0F00-00003B000000}"/>
    <hyperlink ref="E68" r:id="rId61" xr:uid="{00000000-0004-0000-0F00-00003C000000}"/>
    <hyperlink ref="E63" r:id="rId62" xr:uid="{00000000-0004-0000-0F00-00003D000000}"/>
    <hyperlink ref="E36" r:id="rId63" xr:uid="{00000000-0004-0000-0F00-00003E000000}"/>
    <hyperlink ref="E10" r:id="rId64" xr:uid="{00000000-0004-0000-0F00-00003F000000}"/>
    <hyperlink ref="E23" r:id="rId65" xr:uid="{00000000-0004-0000-0F00-000040000000}"/>
    <hyperlink ref="E78" r:id="rId66" xr:uid="{00000000-0004-0000-0F00-000041000000}"/>
    <hyperlink ref="E31" r:id="rId67" xr:uid="{00000000-0004-0000-0F00-000042000000}"/>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MP</vt:lpstr>
      <vt:lpstr>DIC-01</vt:lpstr>
      <vt:lpstr>DIP-02 </vt:lpstr>
      <vt:lpstr>IDP</vt:lpstr>
      <vt:lpstr>IDP-04</vt:lpstr>
      <vt:lpstr>MIC-03 </vt:lpstr>
      <vt:lpstr>GD-07</vt:lpstr>
      <vt:lpstr>GC-08</vt:lpstr>
      <vt:lpstr>GJ-09</vt:lpstr>
      <vt:lpstr>AC-10</vt:lpstr>
      <vt:lpstr>GRF-11</vt:lpstr>
      <vt:lpstr>GT 12</vt:lpstr>
      <vt:lpstr>GTH-13</vt:lpstr>
      <vt:lpstr>GF-14</vt:lpstr>
      <vt:lpstr>CID-15</vt:lpstr>
      <vt:lpstr>EC-16</vt:lpstr>
      <vt:lpstr>'GT 12'!Área_de_impresión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npineda</dc:creator>
  <cp:lastModifiedBy>Laura Inés Matiz Mora</cp:lastModifiedBy>
  <dcterms:created xsi:type="dcterms:W3CDTF">2014-08-20T20:04:27Z</dcterms:created>
  <dcterms:modified xsi:type="dcterms:W3CDTF">2025-07-18T15:55:00Z</dcterms:modified>
</cp:coreProperties>
</file>