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DEP 2023\actualización de procesos\IV Trimestre\GF-14\"/>
    </mc:Choice>
  </mc:AlternateContent>
  <bookViews>
    <workbookView xWindow="0" yWindow="0" windowWidth="20460" windowHeight="7755"/>
  </bookViews>
  <sheets>
    <sheet name="20180323" sheetId="1" r:id="rId1"/>
    <sheet name="Consolidado" sheetId="3" r:id="rId2"/>
    <sheet name="Hoja2" sheetId="2" state="hidden" r:id="rId3"/>
  </sheets>
  <definedNames>
    <definedName name="_xlnm._FilterDatabase" localSheetId="1" hidden="1">Consolidado!$A$3:$L$55</definedName>
    <definedName name="_xlnm.Print_Area" localSheetId="0">'20180323'!$A$1:$J$30</definedName>
    <definedName name="_xlnm.Print_Titles" localSheetId="0">'20180323'!$1:$5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D18" i="1"/>
  <c r="F18" i="1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F12" i="2"/>
  <c r="F13" i="2" s="1"/>
  <c r="F10" i="2"/>
  <c r="B11" i="2"/>
  <c r="D6" i="2"/>
  <c r="D7" i="2" s="1"/>
  <c r="G7" i="2" l="1"/>
  <c r="D8" i="2"/>
  <c r="D9" i="2" s="1"/>
  <c r="D10" i="2" s="1"/>
  <c r="D11" i="2" s="1"/>
  <c r="D12" i="2" s="1"/>
  <c r="D13" i="2" s="1"/>
  <c r="D16" i="2" s="1"/>
  <c r="D17" i="2" s="1"/>
</calcChain>
</file>

<file path=xl/sharedStrings.xml><?xml version="1.0" encoding="utf-8"?>
<sst xmlns="http://schemas.openxmlformats.org/spreadsheetml/2006/main" count="417" uniqueCount="230">
  <si>
    <t>CONTRATO</t>
  </si>
  <si>
    <t>NT/CC</t>
  </si>
  <si>
    <t>NOMBRE TERCERO</t>
  </si>
  <si>
    <t>V/R BRUTO</t>
  </si>
  <si>
    <t>V/R DESCUENTOS</t>
  </si>
  <si>
    <t>V/R NETO</t>
  </si>
  <si>
    <t>FORMA PAGO</t>
  </si>
  <si>
    <t>TIPO CUENTA</t>
  </si>
  <si>
    <t>No. CUENTA</t>
  </si>
  <si>
    <t>NOMBRE BANCO</t>
  </si>
  <si>
    <t>AH</t>
  </si>
  <si>
    <t xml:space="preserve">NÚMERO DE PAGOS: </t>
  </si>
  <si>
    <t>TOTAL</t>
  </si>
  <si>
    <t>FORMA DE PAGO</t>
  </si>
  <si>
    <t>PSE</t>
  </si>
  <si>
    <t>Cheque</t>
  </si>
  <si>
    <t>Portal Banco AV Villas</t>
  </si>
  <si>
    <t>Pago anulado Nubia Patricia Sanabria</t>
  </si>
  <si>
    <t>Pago anulado Ana María Caro Diaz</t>
  </si>
  <si>
    <t>INGRESO</t>
  </si>
  <si>
    <t>EGRESO</t>
  </si>
  <si>
    <t>SALDO</t>
  </si>
  <si>
    <t>Pago CLACSO</t>
  </si>
  <si>
    <t>CONCEPTO</t>
  </si>
  <si>
    <t>Pago registrado en SIAFI  para Harold Rincón Holguín</t>
  </si>
  <si>
    <t>Pago registrado en SIAFI  para Oscar Orlando Lozano Manrique</t>
  </si>
  <si>
    <t>Ingreso por pago realizado por SDH a Harold Rincón Holguín</t>
  </si>
  <si>
    <t>Ingreso por pago realizado por SDH a Oscar Orlando Lozano Manrique</t>
  </si>
  <si>
    <t>Saldo CUD INVERSIÓN - SIAFI</t>
  </si>
  <si>
    <t>Traslado de la cuenta 3983 a CUD INVERSION</t>
  </si>
  <si>
    <t>Nota débito</t>
  </si>
  <si>
    <t>040-2018</t>
  </si>
  <si>
    <t>JENNY CARDENAS BUITRAGO</t>
  </si>
  <si>
    <t>212053052</t>
  </si>
  <si>
    <t>BANCO BOGOTA</t>
  </si>
  <si>
    <t>036-2018</t>
  </si>
  <si>
    <t>LUZ MARIBEL PAEZ MENDIETA</t>
  </si>
  <si>
    <t>1001240966</t>
  </si>
  <si>
    <t>FUNDACION ESCUELA NACIONAL DE EVALUACION E-VALUAR</t>
  </si>
  <si>
    <t>035088103</t>
  </si>
  <si>
    <t>BANCO AV VILLAS</t>
  </si>
  <si>
    <t>058-2018</t>
  </si>
  <si>
    <t>Portal Banco de Bogotá 102-50662-3</t>
  </si>
  <si>
    <t>CITIBANK</t>
  </si>
  <si>
    <t>CONSOLIDADO</t>
  </si>
  <si>
    <t>038-2018</t>
  </si>
  <si>
    <t>MARINA BERNAL GOMEZ</t>
  </si>
  <si>
    <t>Portal Banco de Bogotá</t>
  </si>
  <si>
    <t>0550450200046073</t>
  </si>
  <si>
    <t>BANCO DAVIVIENDA</t>
  </si>
  <si>
    <t>82-2017</t>
  </si>
  <si>
    <t>CORPOEDUCACION</t>
  </si>
  <si>
    <t>251805297</t>
  </si>
  <si>
    <t>BANCO OCCIDENTE</t>
  </si>
  <si>
    <t>037-2018</t>
  </si>
  <si>
    <t>ADRIANA LUCIA CASTRO ROJAS</t>
  </si>
  <si>
    <t>0570009870179950</t>
  </si>
  <si>
    <t>FECHA</t>
  </si>
  <si>
    <t xml:space="preserve"> 062-2018</t>
  </si>
  <si>
    <t>FUNDACION UNIVERSITARIA CAFAM</t>
  </si>
  <si>
    <t>473870096988</t>
  </si>
  <si>
    <t>035-2018</t>
  </si>
  <si>
    <t>ADRIANA LOPEZ CAMACHO</t>
  </si>
  <si>
    <t>0550009200738277</t>
  </si>
  <si>
    <t>051-2018</t>
  </si>
  <si>
    <t>ANTONIO SEGUNDO VARGAS MENDOZA</t>
  </si>
  <si>
    <t>004000193617</t>
  </si>
  <si>
    <t>032-2018</t>
  </si>
  <si>
    <t>OSCAR JULIO SEGURA MARTINEZ</t>
  </si>
  <si>
    <t>64482601501</t>
  </si>
  <si>
    <t>BANCOLOMBIA</t>
  </si>
  <si>
    <t>042-2018</t>
  </si>
  <si>
    <t>JUAN HARBEY NUMPAQUE FONSECA</t>
  </si>
  <si>
    <t>04869876700</t>
  </si>
  <si>
    <t>060-2018</t>
  </si>
  <si>
    <t>ADRY LILIANA MANRIQUE LAGOS</t>
  </si>
  <si>
    <t>0570007470464046</t>
  </si>
  <si>
    <t>039-2018</t>
  </si>
  <si>
    <t>ALEJANDRA QUINTANA MARTINEZ</t>
  </si>
  <si>
    <t>20217024105</t>
  </si>
  <si>
    <t>052-2018</t>
  </si>
  <si>
    <t>CLAUDIA ESPERANZA APARICIO ESCAMILLA</t>
  </si>
  <si>
    <t>4432008049</t>
  </si>
  <si>
    <t>BANCO COLPATRIA</t>
  </si>
  <si>
    <t>028-2018</t>
  </si>
  <si>
    <t>OSCAR EDUARDO GONZALEZ AGUIRRE</t>
  </si>
  <si>
    <t>400702184681</t>
  </si>
  <si>
    <t>BANCO AGRARIO DE COLOMBIA</t>
  </si>
  <si>
    <t>Nómina</t>
  </si>
  <si>
    <t>19241509</t>
  </si>
  <si>
    <t>79760911</t>
  </si>
  <si>
    <t>BARRERA DELGADO HUGO</t>
  </si>
  <si>
    <t>TORRES ALVARADO LUIS GUIOVANNY</t>
  </si>
  <si>
    <t>299000372</t>
  </si>
  <si>
    <t>223-45390-3</t>
  </si>
  <si>
    <t>BANCO DE BOGOTA</t>
  </si>
  <si>
    <t>43743063</t>
  </si>
  <si>
    <t>DIAZ IZQUIERDO ADRIANA</t>
  </si>
  <si>
    <t>52057218</t>
  </si>
  <si>
    <t>DIAZ NAJAR ANA ALEXANDRA</t>
  </si>
  <si>
    <t>52167415</t>
  </si>
  <si>
    <t>PRADA ROMERO DIANA MARIA</t>
  </si>
  <si>
    <t>52215858</t>
  </si>
  <si>
    <t>MORALES LAVERDE HILDA YAMILE</t>
  </si>
  <si>
    <t>79505602</t>
  </si>
  <si>
    <t>PLAZAS BONILLA CARLOS GERMAN</t>
  </si>
  <si>
    <t>80167733</t>
  </si>
  <si>
    <t>ORTIZ MORALES EDWIN FERLEY</t>
  </si>
  <si>
    <t>11391237672</t>
  </si>
  <si>
    <t>18819878613</t>
  </si>
  <si>
    <t>413147017383</t>
  </si>
  <si>
    <t>29994822479</t>
  </si>
  <si>
    <t>57185294538</t>
  </si>
  <si>
    <t>18325083987</t>
  </si>
  <si>
    <t>BANCOLOMBIA SA</t>
  </si>
  <si>
    <t>51874480</t>
  </si>
  <si>
    <t>BONILLA OROZCO OLGA LUCIA</t>
  </si>
  <si>
    <t>CR</t>
  </si>
  <si>
    <t>1002591061</t>
  </si>
  <si>
    <t>CITIBANK-COLOMBIA</t>
  </si>
  <si>
    <t>51791700</t>
  </si>
  <si>
    <t>ACUÑA BELTRAN LUISA FERNANDA</t>
  </si>
  <si>
    <t>270-04921-6</t>
  </si>
  <si>
    <t>BANCO  DE  OCCIDENTE</t>
  </si>
  <si>
    <t>53062402</t>
  </si>
  <si>
    <t>RAMIREZ GARCIA LAURA MARCELA</t>
  </si>
  <si>
    <t>79420149</t>
  </si>
  <si>
    <t>LINARES PEÑA CESAR ALONSO</t>
  </si>
  <si>
    <t>24512549895</t>
  </si>
  <si>
    <t>24523618481</t>
  </si>
  <si>
    <t>BANCO CAJA SOCIAL*</t>
  </si>
  <si>
    <t>BANCO COLPATRIA RED MULTIBANCA S.A.*</t>
  </si>
  <si>
    <t>52309742</t>
  </si>
  <si>
    <t>BELTRAN BELTRAN NELBA FARIDE</t>
  </si>
  <si>
    <t>4482621673</t>
  </si>
  <si>
    <t>BANCO COMERCIAL AV VILLAS S.A.</t>
  </si>
  <si>
    <t>41736597</t>
  </si>
  <si>
    <t>ARIAS QUICENO MARIA ALBANIA</t>
  </si>
  <si>
    <t>008395873</t>
  </si>
  <si>
    <t>27720531</t>
  </si>
  <si>
    <t>CORREA MORENO LILIA AMPARO</t>
  </si>
  <si>
    <t>35473792</t>
  </si>
  <si>
    <t>MARTINEZ HERRERA LUZ MARINA</t>
  </si>
  <si>
    <t>39720244</t>
  </si>
  <si>
    <t>CORTES SALCEDO RUTH AMANDA</t>
  </si>
  <si>
    <t>41658992</t>
  </si>
  <si>
    <t>GUEVARA RODRIGUEZ ABDONINA</t>
  </si>
  <si>
    <t>51569735</t>
  </si>
  <si>
    <t>SANCHEZ CHAPARRO ANA BEATRIZ</t>
  </si>
  <si>
    <t>51659934</t>
  </si>
  <si>
    <t>QUINTERO BARREIRO MARTHA CECILIA</t>
  </si>
  <si>
    <t>51674741</t>
  </si>
  <si>
    <t>SAENZ BLANCO CLAUDIA LUCIA</t>
  </si>
  <si>
    <t>002770020135</t>
  </si>
  <si>
    <t>007470209722</t>
  </si>
  <si>
    <t>004800115240</t>
  </si>
  <si>
    <t>002170032706</t>
  </si>
  <si>
    <t>002700028810</t>
  </si>
  <si>
    <t>008700226783</t>
  </si>
  <si>
    <t>007470188264</t>
  </si>
  <si>
    <t>51683239</t>
  </si>
  <si>
    <t>HURTADO PEDRAZA ALIX DEL PILAR</t>
  </si>
  <si>
    <t>51870494</t>
  </si>
  <si>
    <t>SANCHEZ CORTES OLGA JEANNETTE</t>
  </si>
  <si>
    <t>52129283</t>
  </si>
  <si>
    <t>ORTEGA PACANCHIQUE CLAUDIA</t>
  </si>
  <si>
    <t>52337248</t>
  </si>
  <si>
    <t>SANCHEZ MENDIETA OLGA LUCIA</t>
  </si>
  <si>
    <t>52816765</t>
  </si>
  <si>
    <t>DIAZ DIAZ MARIA JIMENA</t>
  </si>
  <si>
    <t>52833376</t>
  </si>
  <si>
    <t>CUEVAS MENDOZA MARTHA LIGIA</t>
  </si>
  <si>
    <t>52862979</t>
  </si>
  <si>
    <t>GUTIERREZ SOLANO JULIANA</t>
  </si>
  <si>
    <t>52932099</t>
  </si>
  <si>
    <t>RENGIFO FLOREZ DAYANA YISETH</t>
  </si>
  <si>
    <t>52994515</t>
  </si>
  <si>
    <t>BALLESTEROS REYES LUZ HERMINIA</t>
  </si>
  <si>
    <t>79146938</t>
  </si>
  <si>
    <t>PALACIO CASTAÑEDA JORGE ALBERTO</t>
  </si>
  <si>
    <t>79235062</t>
  </si>
  <si>
    <t>LEGUIZAMON VARGAS PAULO ALCIDES</t>
  </si>
  <si>
    <t>79352790</t>
  </si>
  <si>
    <t>RUEDA  CARLOS ALBERTO</t>
  </si>
  <si>
    <t>79450054</t>
  </si>
  <si>
    <t>GOMEZ LOZANO OSWALDO</t>
  </si>
  <si>
    <t>79724336</t>
  </si>
  <si>
    <t>BERNAL ESCOBAR MIGUEL MAURICIO</t>
  </si>
  <si>
    <t>002770029391</t>
  </si>
  <si>
    <t>005670107837</t>
  </si>
  <si>
    <t>000014550024</t>
  </si>
  <si>
    <t>0570007470366118</t>
  </si>
  <si>
    <t>000770270312</t>
  </si>
  <si>
    <t>007470425302</t>
  </si>
  <si>
    <t>004400081727</t>
  </si>
  <si>
    <t>455070012030</t>
  </si>
  <si>
    <t>455070004680</t>
  </si>
  <si>
    <t>008870316380</t>
  </si>
  <si>
    <t>009870125904</t>
  </si>
  <si>
    <t>0550451500140608</t>
  </si>
  <si>
    <t>004870297803</t>
  </si>
  <si>
    <t>0550001600085235</t>
  </si>
  <si>
    <t>51783474</t>
  </si>
  <si>
    <t>NUÑEZ CAICEDO EDERLY</t>
  </si>
  <si>
    <t>009460021240</t>
  </si>
  <si>
    <t>52717679</t>
  </si>
  <si>
    <t>BUSTAMANTE RAMIREZ ANDREA JOSEFINA</t>
  </si>
  <si>
    <t>24512618931</t>
  </si>
  <si>
    <t>COLMENA</t>
  </si>
  <si>
    <t>Portal Banco de Bogotá 102513983</t>
  </si>
  <si>
    <t>102342029</t>
  </si>
  <si>
    <t>Oficio</t>
  </si>
  <si>
    <t>Ahorro</t>
  </si>
  <si>
    <t>CTE</t>
  </si>
  <si>
    <t>Corriente</t>
  </si>
  <si>
    <t>NÚMERO CUENTA</t>
  </si>
  <si>
    <t>Cuenta Corriente</t>
  </si>
  <si>
    <t>Cuenta Ahorros</t>
  </si>
  <si>
    <t>102506623</t>
  </si>
  <si>
    <t>Revisó:</t>
  </si>
  <si>
    <t>Página: 1 de 1</t>
  </si>
  <si>
    <t>PLANILLA DE AUTORIZACIÓN DE PAGOS DIFERENTES A LA CUD</t>
  </si>
  <si>
    <t>VIGENCIA:</t>
  </si>
  <si>
    <t>FECHA:</t>
  </si>
  <si>
    <t>OBSERVACIONES:</t>
  </si>
  <si>
    <t>Cargo:</t>
  </si>
  <si>
    <t>Elaboró:</t>
  </si>
  <si>
    <t>Código: FT-GF-14-24</t>
  </si>
  <si>
    <t>Versión: 2</t>
  </si>
  <si>
    <t>Fecha Aprobación: 26/12/2023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</si>
</sst>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\ * #,##0.00_);_(&quot;$&quot;\ * \(#,##0.00\);_(&quot;$&quot;\ 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7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2">
    <xf numFmtId="0" fontId="0" fillId="0" borderId="0" xfId="0"/>
    <xf numFmtId="4" fontId="0" fillId="0" borderId="0" xfId="0" applyNumberFormat="1"/>
    <xf numFmtId="4" fontId="0" fillId="0" borderId="5" xfId="0" applyNumberForma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49" fontId="0" fillId="0" borderId="5" xfId="0" applyNumberFormat="1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49" fontId="0" fillId="0" borderId="8" xfId="0" applyNumberFormat="1" applyBorder="1" applyAlignment="1">
      <alignment horizontal="justify" vertical="top" wrapText="1"/>
    </xf>
    <xf numFmtId="4" fontId="0" fillId="0" borderId="5" xfId="0" applyNumberFormat="1" applyBorder="1" applyAlignment="1">
      <alignment horizontal="right" vertical="top" wrapText="1"/>
    </xf>
    <xf numFmtId="4" fontId="0" fillId="0" borderId="8" xfId="0" applyNumberFormat="1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0" fillId="0" borderId="8" xfId="0" applyBorder="1" applyAlignment="1">
      <alignment horizontal="right" vertical="top" wrapText="1"/>
    </xf>
    <xf numFmtId="0" fontId="0" fillId="0" borderId="5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4" fontId="3" fillId="0" borderId="0" xfId="0" applyNumberFormat="1" applyFont="1"/>
    <xf numFmtId="0" fontId="2" fillId="2" borderId="1" xfId="0" applyFont="1" applyFill="1" applyBorder="1" applyAlignment="1">
      <alignment horizontal="center"/>
    </xf>
    <xf numFmtId="4" fontId="2" fillId="2" borderId="2" xfId="0" applyNumberFormat="1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center"/>
    </xf>
    <xf numFmtId="0" fontId="0" fillId="0" borderId="4" xfId="0" applyBorder="1" applyAlignment="1">
      <alignment vertical="top" wrapText="1"/>
    </xf>
    <xf numFmtId="4" fontId="0" fillId="0" borderId="6" xfId="0" applyNumberFormat="1" applyBorder="1"/>
    <xf numFmtId="0" fontId="2" fillId="2" borderId="7" xfId="0" applyFont="1" applyFill="1" applyBorder="1" applyAlignment="1">
      <alignment vertical="top" wrapText="1"/>
    </xf>
    <xf numFmtId="4" fontId="2" fillId="2" borderId="8" xfId="0" applyNumberFormat="1" applyFont="1" applyFill="1" applyBorder="1"/>
    <xf numFmtId="164" fontId="2" fillId="2" borderId="9" xfId="1" applyFont="1" applyFill="1" applyBorder="1"/>
    <xf numFmtId="14" fontId="0" fillId="0" borderId="6" xfId="0" applyNumberFormat="1" applyBorder="1"/>
    <xf numFmtId="14" fontId="0" fillId="0" borderId="9" xfId="0" applyNumberFormat="1" applyBorder="1"/>
    <xf numFmtId="0" fontId="4" fillId="0" borderId="4" xfId="0" applyFont="1" applyBorder="1" applyAlignment="1">
      <alignment horizontal="justify" vertical="top" wrapText="1"/>
    </xf>
    <xf numFmtId="0" fontId="4" fillId="0" borderId="5" xfId="0" applyFont="1" applyBorder="1" applyAlignment="1">
      <alignment horizontal="right" vertical="top" wrapText="1"/>
    </xf>
    <xf numFmtId="0" fontId="4" fillId="0" borderId="5" xfId="0" applyFont="1" applyBorder="1" applyAlignment="1">
      <alignment horizontal="justify" vertical="top" wrapText="1"/>
    </xf>
    <xf numFmtId="4" fontId="4" fillId="0" borderId="5" xfId="0" applyNumberFormat="1" applyFont="1" applyBorder="1" applyAlignment="1">
      <alignment horizontal="right" vertical="top" wrapText="1"/>
    </xf>
    <xf numFmtId="0" fontId="4" fillId="0" borderId="5" xfId="0" applyFont="1" applyBorder="1" applyAlignment="1">
      <alignment horizontal="center" vertical="top" wrapText="1"/>
    </xf>
    <xf numFmtId="49" fontId="4" fillId="0" borderId="5" xfId="0" applyNumberFormat="1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top" wrapText="1"/>
    </xf>
    <xf numFmtId="14" fontId="0" fillId="0" borderId="0" xfId="0" applyNumberFormat="1"/>
    <xf numFmtId="49" fontId="5" fillId="0" borderId="5" xfId="0" applyNumberFormat="1" applyFont="1" applyBorder="1" applyAlignment="1">
      <alignment horizontal="justify" vertical="top" wrapText="1"/>
    </xf>
    <xf numFmtId="0" fontId="6" fillId="0" borderId="0" xfId="0" applyFont="1"/>
    <xf numFmtId="0" fontId="5" fillId="0" borderId="0" xfId="0" applyFont="1"/>
    <xf numFmtId="4" fontId="5" fillId="0" borderId="0" xfId="0" applyNumberFormat="1" applyFont="1"/>
    <xf numFmtId="49" fontId="5" fillId="0" borderId="0" xfId="0" applyNumberFormat="1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10" xfId="0" applyFont="1" applyFill="1" applyBorder="1"/>
    <xf numFmtId="4" fontId="6" fillId="2" borderId="11" xfId="0" applyNumberFormat="1" applyFont="1" applyFill="1" applyBorder="1" applyAlignment="1">
      <alignment horizontal="right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/>
    <xf numFmtId="4" fontId="5" fillId="0" borderId="0" xfId="0" applyNumberFormat="1" applyFont="1"/>
    <xf numFmtId="49" fontId="5" fillId="0" borderId="0" xfId="0" applyNumberFormat="1" applyFont="1"/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6" fillId="0" borderId="0" xfId="0" applyFont="1" applyBorder="1"/>
    <xf numFmtId="0" fontId="5" fillId="0" borderId="0" xfId="0" applyFont="1" applyBorder="1"/>
    <xf numFmtId="4" fontId="5" fillId="0" borderId="0" xfId="0" applyNumberFormat="1" applyFont="1" applyBorder="1"/>
    <xf numFmtId="49" fontId="5" fillId="0" borderId="0" xfId="0" applyNumberFormat="1" applyFont="1" applyBorder="1"/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4" fontId="6" fillId="0" borderId="14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5" xfId="0" applyFont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133491</xdr:colOff>
      <xdr:row>0</xdr:row>
      <xdr:rowOff>28575</xdr:rowOff>
    </xdr:from>
    <xdr:to>
      <xdr:col>0</xdr:col>
      <xdr:colOff>876301</xdr:colOff>
      <xdr:row>3</xdr:row>
      <xdr:rowOff>162559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491" y="28575"/>
          <a:ext cx="742810" cy="7054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3"/>
  <sheetViews>
    <sheetView tabSelected="1" workbookViewId="0">
      <selection activeCell="O9" sqref="O9"/>
    </sheetView>
  </sheetViews>
  <sheetFormatPr baseColWidth="10" defaultRowHeight="12.75" x14ac:dyDescent="0.2"/>
  <cols>
    <col min="1" max="1" width="19.85546875" style="42" customWidth="1"/>
    <col min="2" max="2" width="14.140625" style="42" bestFit="1" customWidth="1"/>
    <col min="3" max="3" width="23" style="42" customWidth="1"/>
    <col min="4" max="4" width="15" style="43" customWidth="1"/>
    <col min="5" max="5" width="14.5703125" style="43" customWidth="1"/>
    <col min="6" max="6" width="14" style="43" customWidth="1"/>
    <col min="7" max="7" width="15.7109375" style="42" customWidth="1"/>
    <col min="8" max="8" width="14.7109375" style="42" customWidth="1"/>
    <col min="9" max="9" width="13.85546875" style="44" customWidth="1"/>
    <col min="10" max="10" width="15.140625" style="42" customWidth="1"/>
    <col min="11" max="11" width="12.7109375" style="42" bestFit="1" customWidth="1"/>
    <col min="12" max="16384" width="11.42578125" style="42"/>
  </cols>
  <sheetData>
    <row r="1" spans="1:11" ht="15" customHeight="1" x14ac:dyDescent="0.2">
      <c r="A1" s="78"/>
      <c r="B1" s="81" t="s">
        <v>221</v>
      </c>
      <c r="C1" s="81"/>
      <c r="D1" s="81"/>
      <c r="E1" s="81"/>
      <c r="F1" s="81"/>
      <c r="G1" s="81"/>
      <c r="H1" s="81"/>
      <c r="I1" s="79" t="s">
        <v>227</v>
      </c>
      <c r="J1" s="79"/>
    </row>
    <row r="2" spans="1:11" ht="15" customHeight="1" x14ac:dyDescent="0.2">
      <c r="A2" s="78"/>
      <c r="B2" s="81"/>
      <c r="C2" s="81"/>
      <c r="D2" s="81"/>
      <c r="E2" s="81"/>
      <c r="F2" s="81"/>
      <c r="G2" s="81"/>
      <c r="H2" s="81"/>
      <c r="I2" s="79" t="s">
        <v>228</v>
      </c>
      <c r="J2" s="79"/>
    </row>
    <row r="3" spans="1:11" ht="15" customHeight="1" x14ac:dyDescent="0.2">
      <c r="A3" s="78"/>
      <c r="B3" s="81"/>
      <c r="C3" s="81"/>
      <c r="D3" s="81"/>
      <c r="E3" s="81"/>
      <c r="F3" s="81"/>
      <c r="G3" s="81"/>
      <c r="H3" s="81"/>
      <c r="I3" s="80" t="s">
        <v>229</v>
      </c>
      <c r="J3" s="80"/>
    </row>
    <row r="4" spans="1:11" ht="15.75" customHeight="1" x14ac:dyDescent="0.2">
      <c r="A4" s="78"/>
      <c r="B4" s="81"/>
      <c r="C4" s="81"/>
      <c r="D4" s="81"/>
      <c r="E4" s="81"/>
      <c r="F4" s="81"/>
      <c r="G4" s="81"/>
      <c r="H4" s="81"/>
      <c r="I4" s="79" t="s">
        <v>220</v>
      </c>
      <c r="J4" s="79"/>
    </row>
    <row r="5" spans="1:11" s="48" customFormat="1" x14ac:dyDescent="0.2">
      <c r="A5" s="41"/>
      <c r="B5" s="42"/>
      <c r="C5" s="42"/>
      <c r="D5" s="43"/>
      <c r="E5" s="43"/>
      <c r="F5" s="43"/>
      <c r="G5" s="42"/>
      <c r="H5" s="42"/>
      <c r="I5" s="53"/>
      <c r="J5" s="54"/>
    </row>
    <row r="6" spans="1:11" x14ac:dyDescent="0.2">
      <c r="A6" s="41" t="s">
        <v>222</v>
      </c>
      <c r="I6" s="55"/>
      <c r="J6" s="56"/>
      <c r="K6" s="43"/>
    </row>
    <row r="7" spans="1:11" x14ac:dyDescent="0.2">
      <c r="A7" s="41" t="s">
        <v>223</v>
      </c>
      <c r="I7" s="55"/>
      <c r="J7" s="56"/>
      <c r="K7" s="43"/>
    </row>
    <row r="8" spans="1:11" ht="13.5" thickBot="1" x14ac:dyDescent="0.25"/>
    <row r="9" spans="1:11" ht="25.5" x14ac:dyDescent="0.2">
      <c r="A9" s="45" t="s">
        <v>0</v>
      </c>
      <c r="B9" s="46" t="s">
        <v>1</v>
      </c>
      <c r="C9" s="46" t="s">
        <v>2</v>
      </c>
      <c r="D9" s="47" t="s">
        <v>3</v>
      </c>
      <c r="E9" s="47" t="s">
        <v>4</v>
      </c>
      <c r="F9" s="47" t="s">
        <v>5</v>
      </c>
      <c r="G9" s="46" t="s">
        <v>6</v>
      </c>
      <c r="H9" s="46" t="s">
        <v>7</v>
      </c>
      <c r="I9" s="61" t="s">
        <v>8</v>
      </c>
      <c r="J9" s="62" t="s">
        <v>9</v>
      </c>
    </row>
    <row r="10" spans="1:11" s="58" customFormat="1" x14ac:dyDescent="0.2">
      <c r="A10" s="68"/>
      <c r="B10" s="69"/>
      <c r="C10" s="69"/>
      <c r="D10" s="70"/>
      <c r="E10" s="70"/>
      <c r="F10" s="70"/>
      <c r="G10" s="69"/>
      <c r="H10" s="69"/>
      <c r="I10" s="71"/>
      <c r="J10" s="72"/>
    </row>
    <row r="11" spans="1:11" s="58" customFormat="1" x14ac:dyDescent="0.2">
      <c r="A11" s="68"/>
      <c r="B11" s="69"/>
      <c r="C11" s="69"/>
      <c r="D11" s="70"/>
      <c r="E11" s="70"/>
      <c r="F11" s="70"/>
      <c r="G11" s="69"/>
      <c r="H11" s="69"/>
      <c r="I11" s="71"/>
      <c r="J11" s="72"/>
    </row>
    <row r="12" spans="1:11" s="58" customFormat="1" x14ac:dyDescent="0.2">
      <c r="A12" s="68"/>
      <c r="B12" s="69"/>
      <c r="C12" s="69"/>
      <c r="D12" s="70"/>
      <c r="E12" s="70"/>
      <c r="F12" s="70"/>
      <c r="G12" s="69"/>
      <c r="H12" s="69"/>
      <c r="I12" s="71"/>
      <c r="J12" s="72"/>
    </row>
    <row r="13" spans="1:11" s="58" customFormat="1" x14ac:dyDescent="0.2">
      <c r="A13" s="68"/>
      <c r="B13" s="69"/>
      <c r="C13" s="69"/>
      <c r="D13" s="70"/>
      <c r="E13" s="70"/>
      <c r="F13" s="70"/>
      <c r="G13" s="69"/>
      <c r="H13" s="69"/>
      <c r="I13" s="71"/>
      <c r="J13" s="72"/>
    </row>
    <row r="14" spans="1:11" s="58" customFormat="1" x14ac:dyDescent="0.2">
      <c r="A14" s="68"/>
      <c r="B14" s="69"/>
      <c r="C14" s="69"/>
      <c r="D14" s="70"/>
      <c r="E14" s="70"/>
      <c r="F14" s="70"/>
      <c r="G14" s="69"/>
      <c r="H14" s="69"/>
      <c r="I14" s="71"/>
      <c r="J14" s="72"/>
    </row>
    <row r="15" spans="1:11" s="58" customFormat="1" x14ac:dyDescent="0.2">
      <c r="A15" s="68"/>
      <c r="B15" s="69"/>
      <c r="C15" s="69"/>
      <c r="D15" s="70"/>
      <c r="E15" s="70"/>
      <c r="F15" s="70"/>
      <c r="G15" s="69"/>
      <c r="H15" s="69"/>
      <c r="I15" s="71"/>
      <c r="J15" s="72"/>
    </row>
    <row r="16" spans="1:11" s="58" customFormat="1" x14ac:dyDescent="0.2">
      <c r="A16" s="68"/>
      <c r="B16" s="69"/>
      <c r="C16" s="69"/>
      <c r="D16" s="70"/>
      <c r="E16" s="70"/>
      <c r="F16" s="70"/>
      <c r="G16" s="69"/>
      <c r="H16" s="69"/>
      <c r="I16" s="71"/>
      <c r="J16" s="72"/>
    </row>
    <row r="17" spans="1:10" x14ac:dyDescent="0.2">
      <c r="A17" s="73"/>
      <c r="B17" s="74"/>
      <c r="C17" s="63"/>
      <c r="D17" s="75"/>
      <c r="E17" s="75"/>
      <c r="F17" s="75"/>
      <c r="G17" s="74"/>
      <c r="H17" s="74"/>
      <c r="I17" s="51"/>
      <c r="J17" s="52"/>
    </row>
    <row r="18" spans="1:10" ht="13.5" thickBot="1" x14ac:dyDescent="0.25">
      <c r="C18" s="49" t="s">
        <v>12</v>
      </c>
      <c r="D18" s="50">
        <f>SUM(D17:D17)</f>
        <v>0</v>
      </c>
      <c r="E18" s="50">
        <f>SUM(E17:E17)</f>
        <v>0</v>
      </c>
      <c r="F18" s="50">
        <f>SUM(F17:F17)</f>
        <v>0</v>
      </c>
    </row>
    <row r="20" spans="1:10" x14ac:dyDescent="0.2">
      <c r="A20" s="41" t="s">
        <v>11</v>
      </c>
      <c r="B20" s="77"/>
      <c r="C20" s="77"/>
      <c r="D20" s="77"/>
      <c r="E20" s="77"/>
      <c r="F20" s="77"/>
      <c r="G20" s="77"/>
      <c r="H20" s="77"/>
      <c r="I20" s="77"/>
      <c r="J20" s="77"/>
    </row>
    <row r="21" spans="1:10" s="58" customFormat="1" x14ac:dyDescent="0.2">
      <c r="A21" s="57"/>
      <c r="D21" s="59"/>
      <c r="E21" s="59"/>
      <c r="F21" s="59"/>
      <c r="I21" s="60"/>
    </row>
    <row r="22" spans="1:10" s="58" customFormat="1" x14ac:dyDescent="0.2">
      <c r="A22" s="57" t="s">
        <v>224</v>
      </c>
      <c r="B22" s="77"/>
      <c r="C22" s="77"/>
      <c r="D22" s="77"/>
      <c r="E22" s="77"/>
      <c r="F22" s="77"/>
      <c r="G22" s="77"/>
      <c r="H22" s="77"/>
      <c r="I22" s="77"/>
      <c r="J22" s="77"/>
    </row>
    <row r="23" spans="1:10" s="58" customFormat="1" x14ac:dyDescent="0.2">
      <c r="B23" s="77"/>
      <c r="C23" s="77"/>
      <c r="D23" s="77"/>
      <c r="E23" s="77"/>
      <c r="F23" s="77"/>
      <c r="G23" s="77"/>
      <c r="H23" s="77"/>
      <c r="I23" s="77"/>
      <c r="J23" s="77"/>
    </row>
    <row r="24" spans="1:10" x14ac:dyDescent="0.2">
      <c r="B24" s="77"/>
      <c r="C24" s="77"/>
      <c r="D24" s="77"/>
      <c r="E24" s="77"/>
      <c r="F24" s="77"/>
      <c r="G24" s="77"/>
      <c r="H24" s="77"/>
      <c r="I24" s="77"/>
      <c r="J24" s="77"/>
    </row>
    <row r="25" spans="1:10" s="58" customFormat="1" x14ac:dyDescent="0.2"/>
    <row r="26" spans="1:10" s="58" customFormat="1" x14ac:dyDescent="0.2">
      <c r="A26" s="64"/>
      <c r="B26" s="76"/>
      <c r="C26" s="76"/>
      <c r="D26" s="76"/>
      <c r="E26" s="76"/>
      <c r="F26" s="64"/>
      <c r="G26" s="76"/>
      <c r="H26" s="76"/>
      <c r="I26" s="76"/>
      <c r="J26" s="76"/>
    </row>
    <row r="27" spans="1:10" s="58" customFormat="1" x14ac:dyDescent="0.2">
      <c r="A27" s="64" t="s">
        <v>226</v>
      </c>
      <c r="B27" s="77"/>
      <c r="C27" s="77"/>
      <c r="D27" s="77"/>
      <c r="E27" s="77"/>
      <c r="F27" s="64" t="s">
        <v>219</v>
      </c>
      <c r="G27" s="77"/>
      <c r="H27" s="77"/>
      <c r="I27" s="77"/>
      <c r="J27" s="77"/>
    </row>
    <row r="28" spans="1:10" s="58" customFormat="1" x14ac:dyDescent="0.2">
      <c r="A28" s="64" t="s">
        <v>225</v>
      </c>
      <c r="B28" s="77"/>
      <c r="C28" s="77"/>
      <c r="D28" s="77"/>
      <c r="E28" s="77"/>
      <c r="F28" s="64" t="s">
        <v>225</v>
      </c>
      <c r="G28" s="77"/>
      <c r="H28" s="77"/>
      <c r="I28" s="77"/>
      <c r="J28" s="77"/>
    </row>
    <row r="29" spans="1:10" s="58" customFormat="1" x14ac:dyDescent="0.2">
      <c r="A29" s="64"/>
      <c r="B29" s="76"/>
      <c r="C29" s="76"/>
      <c r="D29" s="76"/>
      <c r="E29" s="76"/>
      <c r="F29" s="64"/>
      <c r="G29" s="76"/>
      <c r="H29" s="76"/>
      <c r="I29" s="76"/>
      <c r="J29" s="76"/>
    </row>
    <row r="32" spans="1:10" x14ac:dyDescent="0.2">
      <c r="B32" s="65"/>
      <c r="C32" s="65"/>
      <c r="D32" s="66"/>
      <c r="E32" s="66"/>
      <c r="F32" s="66"/>
      <c r="G32" s="65"/>
      <c r="H32" s="65"/>
      <c r="I32" s="67"/>
      <c r="J32" s="65"/>
    </row>
    <row r="33" spans="2:10" x14ac:dyDescent="0.2">
      <c r="B33" s="65"/>
      <c r="C33" s="65"/>
      <c r="D33" s="66"/>
      <c r="E33" s="66"/>
      <c r="F33" s="66"/>
      <c r="G33" s="65"/>
      <c r="H33" s="65"/>
      <c r="I33" s="67"/>
      <c r="J33" s="65"/>
    </row>
    <row r="34" spans="2:10" x14ac:dyDescent="0.2">
      <c r="D34" s="42"/>
      <c r="E34" s="42"/>
      <c r="F34" s="42"/>
      <c r="I34" s="42"/>
    </row>
    <row r="216" spans="1:1" x14ac:dyDescent="0.2">
      <c r="A216" s="42" t="s">
        <v>13</v>
      </c>
    </row>
    <row r="217" spans="1:1" x14ac:dyDescent="0.2">
      <c r="A217" s="42" t="s">
        <v>42</v>
      </c>
    </row>
    <row r="218" spans="1:1" x14ac:dyDescent="0.2">
      <c r="A218" s="42" t="s">
        <v>209</v>
      </c>
    </row>
    <row r="219" spans="1:1" x14ac:dyDescent="0.2">
      <c r="A219" s="42" t="s">
        <v>16</v>
      </c>
    </row>
    <row r="220" spans="1:1" x14ac:dyDescent="0.2">
      <c r="A220" s="42" t="s">
        <v>15</v>
      </c>
    </row>
    <row r="221" spans="1:1" x14ac:dyDescent="0.2">
      <c r="A221" s="42" t="s">
        <v>211</v>
      </c>
    </row>
    <row r="222" spans="1:1" x14ac:dyDescent="0.2">
      <c r="A222" s="42" t="s">
        <v>14</v>
      </c>
    </row>
    <row r="225" spans="1:2" x14ac:dyDescent="0.2">
      <c r="A225" s="42" t="s">
        <v>7</v>
      </c>
    </row>
    <row r="226" spans="1:2" x14ac:dyDescent="0.2">
      <c r="A226" s="42" t="s">
        <v>10</v>
      </c>
      <c r="B226" s="42" t="s">
        <v>212</v>
      </c>
    </row>
    <row r="227" spans="1:2" x14ac:dyDescent="0.2">
      <c r="A227" s="42" t="s">
        <v>213</v>
      </c>
      <c r="B227" s="42" t="s">
        <v>214</v>
      </c>
    </row>
    <row r="229" spans="1:2" x14ac:dyDescent="0.2">
      <c r="A229" s="42" t="s">
        <v>215</v>
      </c>
    </row>
    <row r="230" spans="1:2" x14ac:dyDescent="0.2">
      <c r="A230" s="40" t="s">
        <v>210</v>
      </c>
      <c r="B230" s="42" t="s">
        <v>216</v>
      </c>
    </row>
    <row r="231" spans="1:2" x14ac:dyDescent="0.2">
      <c r="A231" s="40">
        <v>102513983</v>
      </c>
      <c r="B231" s="42" t="s">
        <v>217</v>
      </c>
    </row>
    <row r="232" spans="1:2" x14ac:dyDescent="0.2">
      <c r="A232" s="40" t="s">
        <v>218</v>
      </c>
      <c r="B232" s="42" t="s">
        <v>217</v>
      </c>
    </row>
    <row r="233" spans="1:2" x14ac:dyDescent="0.2">
      <c r="A233" s="40"/>
    </row>
  </sheetData>
  <mergeCells count="14">
    <mergeCell ref="B28:E28"/>
    <mergeCell ref="G28:J28"/>
    <mergeCell ref="B24:J24"/>
    <mergeCell ref="A1:A4"/>
    <mergeCell ref="I1:J1"/>
    <mergeCell ref="I2:J2"/>
    <mergeCell ref="I3:J3"/>
    <mergeCell ref="I4:J4"/>
    <mergeCell ref="B1:H4"/>
    <mergeCell ref="B27:E27"/>
    <mergeCell ref="G27:J27"/>
    <mergeCell ref="B20:J20"/>
    <mergeCell ref="B22:J22"/>
    <mergeCell ref="B23:J23"/>
  </mergeCells>
  <dataValidations count="1">
    <dataValidation type="list" allowBlank="1" showInputMessage="1" showErrorMessage="1" sqref="G17">
      <formula1>$A$214:$A$218</formula1>
    </dataValidation>
  </dataValidations>
  <pageMargins left="0.51181102362204722" right="0.31496062992125984" top="1.2204724409448819" bottom="0.6692913385826772" header="0.31496062992125984" footer="0.62992125984251968"/>
  <pageSetup scale="80" orientation="landscape" r:id="rId1"/>
  <headerFooter>
    <oddFooter>&amp;R&amp;"-,Negrita Cursiva"&amp;14&amp;P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5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M58" sqref="M58"/>
    </sheetView>
  </sheetViews>
  <sheetFormatPr baseColWidth="10" defaultRowHeight="15" x14ac:dyDescent="0.25"/>
  <cols>
    <col min="4" max="4" width="37.42578125" customWidth="1"/>
    <col min="5" max="7" width="12.7109375" bestFit="1" customWidth="1"/>
    <col min="8" max="8" width="25.140625" customWidth="1"/>
  </cols>
  <sheetData>
    <row r="1" spans="1:12" x14ac:dyDescent="0.25">
      <c r="A1" t="s">
        <v>44</v>
      </c>
    </row>
    <row r="2" spans="1:12" ht="15.75" thickBot="1" x14ac:dyDescent="0.3"/>
    <row r="3" spans="1:12" s="8" customFormat="1" ht="30" x14ac:dyDescent="0.25">
      <c r="B3" s="3" t="s">
        <v>0</v>
      </c>
      <c r="C3" s="4" t="s">
        <v>1</v>
      </c>
      <c r="D3" s="4" t="s">
        <v>2</v>
      </c>
      <c r="E3" s="5" t="s">
        <v>3</v>
      </c>
      <c r="F3" s="5" t="s">
        <v>4</v>
      </c>
      <c r="G3" s="5" t="s">
        <v>5</v>
      </c>
      <c r="H3" s="4" t="s">
        <v>6</v>
      </c>
      <c r="I3" s="4" t="s">
        <v>7</v>
      </c>
      <c r="J3" s="6" t="s">
        <v>8</v>
      </c>
      <c r="K3" s="4" t="s">
        <v>9</v>
      </c>
      <c r="L3" s="7" t="s">
        <v>57</v>
      </c>
    </row>
    <row r="4" spans="1:12" ht="29.25" hidden="1" customHeight="1" x14ac:dyDescent="0.25">
      <c r="B4" s="9" t="s">
        <v>45</v>
      </c>
      <c r="C4" s="17">
        <v>355623</v>
      </c>
      <c r="D4" s="10" t="s">
        <v>46</v>
      </c>
      <c r="E4" s="15">
        <v>8358336</v>
      </c>
      <c r="F4" s="15">
        <v>854947</v>
      </c>
      <c r="G4" s="15">
        <f>+E4-F4</f>
        <v>7503389</v>
      </c>
      <c r="H4" s="10" t="s">
        <v>47</v>
      </c>
      <c r="I4" s="19" t="s">
        <v>10</v>
      </c>
      <c r="J4" s="11" t="s">
        <v>48</v>
      </c>
      <c r="K4" s="10" t="s">
        <v>49</v>
      </c>
      <c r="L4" s="30">
        <v>43171</v>
      </c>
    </row>
    <row r="5" spans="1:12" ht="29.25" hidden="1" customHeight="1" x14ac:dyDescent="0.25">
      <c r="B5" s="9" t="s">
        <v>50</v>
      </c>
      <c r="C5" s="17">
        <v>830016145</v>
      </c>
      <c r="D5" s="10" t="s">
        <v>51</v>
      </c>
      <c r="E5" s="15">
        <v>11102188</v>
      </c>
      <c r="F5" s="15">
        <v>682552</v>
      </c>
      <c r="G5" s="15">
        <f>+E5-F5</f>
        <v>10419636</v>
      </c>
      <c r="H5" s="10" t="s">
        <v>47</v>
      </c>
      <c r="I5" s="19" t="s">
        <v>10</v>
      </c>
      <c r="J5" s="11" t="s">
        <v>52</v>
      </c>
      <c r="K5" s="10" t="s">
        <v>53</v>
      </c>
      <c r="L5" s="30">
        <v>43171</v>
      </c>
    </row>
    <row r="6" spans="1:12" ht="29.25" hidden="1" customHeight="1" x14ac:dyDescent="0.25">
      <c r="B6" s="9" t="s">
        <v>54</v>
      </c>
      <c r="C6" s="17">
        <v>39749949</v>
      </c>
      <c r="D6" s="10" t="s">
        <v>55</v>
      </c>
      <c r="E6" s="15">
        <v>6888889</v>
      </c>
      <c r="F6" s="15">
        <v>456698</v>
      </c>
      <c r="G6" s="15">
        <f>+E6-F6</f>
        <v>6432191</v>
      </c>
      <c r="H6" s="10" t="s">
        <v>47</v>
      </c>
      <c r="I6" s="19" t="s">
        <v>10</v>
      </c>
      <c r="J6" s="11" t="s">
        <v>56</v>
      </c>
      <c r="K6" s="10" t="s">
        <v>49</v>
      </c>
      <c r="L6" s="30">
        <v>43171</v>
      </c>
    </row>
    <row r="7" spans="1:12" ht="29.25" hidden="1" customHeight="1" x14ac:dyDescent="0.25">
      <c r="B7" s="9" t="s">
        <v>31</v>
      </c>
      <c r="C7" s="17">
        <v>52755659</v>
      </c>
      <c r="D7" s="10" t="s">
        <v>32</v>
      </c>
      <c r="E7" s="15">
        <v>6888889</v>
      </c>
      <c r="F7" s="15">
        <v>477823</v>
      </c>
      <c r="G7" s="15">
        <f>+E7-F7</f>
        <v>6411066</v>
      </c>
      <c r="H7" s="10" t="s">
        <v>42</v>
      </c>
      <c r="I7" s="19" t="s">
        <v>10</v>
      </c>
      <c r="J7" s="11" t="s">
        <v>33</v>
      </c>
      <c r="K7" s="10" t="s">
        <v>34</v>
      </c>
      <c r="L7" s="30">
        <v>43174</v>
      </c>
    </row>
    <row r="8" spans="1:12" ht="29.25" hidden="1" customHeight="1" x14ac:dyDescent="0.25">
      <c r="B8" s="9" t="s">
        <v>35</v>
      </c>
      <c r="C8" s="17">
        <v>51838386</v>
      </c>
      <c r="D8" s="10" t="s">
        <v>36</v>
      </c>
      <c r="E8" s="15">
        <v>8358336</v>
      </c>
      <c r="F8" s="15">
        <v>701947</v>
      </c>
      <c r="G8" s="15">
        <f t="shared" ref="G8:G9" si="0">+E8-F8</f>
        <v>7656389</v>
      </c>
      <c r="H8" s="10" t="s">
        <v>42</v>
      </c>
      <c r="I8" s="19" t="s">
        <v>10</v>
      </c>
      <c r="J8" s="11" t="s">
        <v>37</v>
      </c>
      <c r="K8" s="10" t="s">
        <v>43</v>
      </c>
      <c r="L8" s="30">
        <v>43174</v>
      </c>
    </row>
    <row r="9" spans="1:12" ht="29.25" hidden="1" customHeight="1" thickBot="1" x14ac:dyDescent="0.3">
      <c r="B9" s="12" t="s">
        <v>41</v>
      </c>
      <c r="C9" s="18">
        <v>900411115</v>
      </c>
      <c r="D9" s="13" t="s">
        <v>38</v>
      </c>
      <c r="E9" s="16">
        <v>72591617</v>
      </c>
      <c r="F9" s="16">
        <v>11234010</v>
      </c>
      <c r="G9" s="16">
        <f t="shared" si="0"/>
        <v>61357607</v>
      </c>
      <c r="H9" s="13" t="s">
        <v>42</v>
      </c>
      <c r="I9" s="20" t="s">
        <v>10</v>
      </c>
      <c r="J9" s="14" t="s">
        <v>39</v>
      </c>
      <c r="K9" s="13" t="s">
        <v>40</v>
      </c>
      <c r="L9" s="31">
        <v>43174</v>
      </c>
    </row>
    <row r="10" spans="1:12" ht="25.5" hidden="1" x14ac:dyDescent="0.25">
      <c r="B10" s="32" t="s">
        <v>58</v>
      </c>
      <c r="C10" s="33">
        <v>900262398</v>
      </c>
      <c r="D10" s="34" t="s">
        <v>59</v>
      </c>
      <c r="E10" s="35">
        <v>39000000</v>
      </c>
      <c r="F10" s="35">
        <v>1780740</v>
      </c>
      <c r="G10" s="35">
        <f>+E10-F10</f>
        <v>37219260</v>
      </c>
      <c r="H10" s="34" t="s">
        <v>42</v>
      </c>
      <c r="I10" s="36" t="s">
        <v>10</v>
      </c>
      <c r="J10" s="37" t="s">
        <v>60</v>
      </c>
      <c r="K10" s="38" t="s">
        <v>49</v>
      </c>
      <c r="L10" s="39">
        <v>43182</v>
      </c>
    </row>
    <row r="11" spans="1:12" ht="25.5" hidden="1" x14ac:dyDescent="0.25">
      <c r="B11" s="32" t="s">
        <v>61</v>
      </c>
      <c r="C11" s="33">
        <v>51982191</v>
      </c>
      <c r="D11" s="34" t="s">
        <v>62</v>
      </c>
      <c r="E11" s="35">
        <v>10500000</v>
      </c>
      <c r="F11" s="35">
        <v>1269730</v>
      </c>
      <c r="G11" s="35">
        <f t="shared" ref="G11:G18" si="1">+E11-F11</f>
        <v>9230270</v>
      </c>
      <c r="H11" s="34" t="s">
        <v>42</v>
      </c>
      <c r="I11" s="36" t="s">
        <v>10</v>
      </c>
      <c r="J11" s="37" t="s">
        <v>63</v>
      </c>
      <c r="K11" s="38" t="s">
        <v>49</v>
      </c>
      <c r="L11" s="39">
        <v>43182</v>
      </c>
    </row>
    <row r="12" spans="1:12" ht="25.5" hidden="1" x14ac:dyDescent="0.25">
      <c r="B12" s="32" t="s">
        <v>64</v>
      </c>
      <c r="C12" s="33">
        <v>8521599</v>
      </c>
      <c r="D12" s="34" t="s">
        <v>65</v>
      </c>
      <c r="E12" s="35">
        <v>10500000</v>
      </c>
      <c r="F12" s="35">
        <v>1269730</v>
      </c>
      <c r="G12" s="35">
        <f t="shared" si="1"/>
        <v>9230270</v>
      </c>
      <c r="H12" s="34" t="s">
        <v>42</v>
      </c>
      <c r="I12" s="36" t="s">
        <v>10</v>
      </c>
      <c r="J12" s="37" t="s">
        <v>66</v>
      </c>
      <c r="K12" s="38" t="s">
        <v>49</v>
      </c>
      <c r="L12" s="39">
        <v>43182</v>
      </c>
    </row>
    <row r="13" spans="1:12" ht="25.5" hidden="1" x14ac:dyDescent="0.25">
      <c r="B13" s="32" t="s">
        <v>67</v>
      </c>
      <c r="C13" s="33">
        <v>79901139</v>
      </c>
      <c r="D13" s="34" t="s">
        <v>68</v>
      </c>
      <c r="E13" s="35">
        <v>5032152</v>
      </c>
      <c r="F13" s="35">
        <v>224126</v>
      </c>
      <c r="G13" s="35">
        <f t="shared" si="1"/>
        <v>4808026</v>
      </c>
      <c r="H13" s="34" t="s">
        <v>42</v>
      </c>
      <c r="I13" s="36" t="s">
        <v>10</v>
      </c>
      <c r="J13" s="37" t="s">
        <v>69</v>
      </c>
      <c r="K13" s="38" t="s">
        <v>70</v>
      </c>
      <c r="L13" s="39">
        <v>43182</v>
      </c>
    </row>
    <row r="14" spans="1:12" ht="25.5" hidden="1" x14ac:dyDescent="0.25">
      <c r="B14" s="32" t="s">
        <v>71</v>
      </c>
      <c r="C14" s="33">
        <v>80844317</v>
      </c>
      <c r="D14" s="34" t="s">
        <v>72</v>
      </c>
      <c r="E14" s="35">
        <v>5032152</v>
      </c>
      <c r="F14" s="35">
        <v>259126</v>
      </c>
      <c r="G14" s="35">
        <f t="shared" si="1"/>
        <v>4773026</v>
      </c>
      <c r="H14" s="34" t="s">
        <v>42</v>
      </c>
      <c r="I14" s="36" t="s">
        <v>10</v>
      </c>
      <c r="J14" s="37" t="s">
        <v>73</v>
      </c>
      <c r="K14" s="38" t="s">
        <v>70</v>
      </c>
      <c r="L14" s="39">
        <v>43182</v>
      </c>
    </row>
    <row r="15" spans="1:12" ht="25.5" hidden="1" x14ac:dyDescent="0.25">
      <c r="B15" s="32" t="s">
        <v>74</v>
      </c>
      <c r="C15" s="33">
        <v>1024464513</v>
      </c>
      <c r="D15" s="34" t="s">
        <v>75</v>
      </c>
      <c r="E15" s="35">
        <v>8525050</v>
      </c>
      <c r="F15" s="35">
        <v>756322</v>
      </c>
      <c r="G15" s="35">
        <f t="shared" si="1"/>
        <v>7768728</v>
      </c>
      <c r="H15" s="34" t="s">
        <v>42</v>
      </c>
      <c r="I15" s="36" t="s">
        <v>10</v>
      </c>
      <c r="J15" s="37" t="s">
        <v>76</v>
      </c>
      <c r="K15" s="38" t="s">
        <v>49</v>
      </c>
      <c r="L15" s="39">
        <v>43182</v>
      </c>
    </row>
    <row r="16" spans="1:12" ht="25.5" hidden="1" x14ac:dyDescent="0.25">
      <c r="B16" s="32" t="s">
        <v>77</v>
      </c>
      <c r="C16" s="33">
        <v>52645024</v>
      </c>
      <c r="D16" s="34" t="s">
        <v>78</v>
      </c>
      <c r="E16" s="35">
        <v>13777778</v>
      </c>
      <c r="F16" s="35">
        <v>1775646</v>
      </c>
      <c r="G16" s="35">
        <f t="shared" si="1"/>
        <v>12002132</v>
      </c>
      <c r="H16" s="34" t="s">
        <v>42</v>
      </c>
      <c r="I16" s="36" t="s">
        <v>10</v>
      </c>
      <c r="J16" s="37" t="s">
        <v>79</v>
      </c>
      <c r="K16" s="38" t="s">
        <v>70</v>
      </c>
      <c r="L16" s="39">
        <v>43182</v>
      </c>
    </row>
    <row r="17" spans="2:12" ht="25.5" hidden="1" x14ac:dyDescent="0.25">
      <c r="B17" s="32" t="s">
        <v>80</v>
      </c>
      <c r="C17" s="33">
        <v>51935035</v>
      </c>
      <c r="D17" s="34" t="s">
        <v>81</v>
      </c>
      <c r="E17" s="35">
        <v>13777778</v>
      </c>
      <c r="F17" s="35">
        <v>1854033</v>
      </c>
      <c r="G17" s="35">
        <f t="shared" si="1"/>
        <v>11923745</v>
      </c>
      <c r="H17" s="34" t="s">
        <v>42</v>
      </c>
      <c r="I17" s="36" t="s">
        <v>10</v>
      </c>
      <c r="J17" s="37" t="s">
        <v>82</v>
      </c>
      <c r="K17" s="38" t="s">
        <v>83</v>
      </c>
      <c r="L17" s="39">
        <v>43182</v>
      </c>
    </row>
    <row r="18" spans="2:12" ht="38.25" hidden="1" x14ac:dyDescent="0.25">
      <c r="B18" s="32" t="s">
        <v>84</v>
      </c>
      <c r="C18" s="33">
        <v>1094935080</v>
      </c>
      <c r="D18" s="34" t="s">
        <v>85</v>
      </c>
      <c r="E18" s="35">
        <v>3836128</v>
      </c>
      <c r="F18" s="35">
        <v>170856</v>
      </c>
      <c r="G18" s="35">
        <f t="shared" si="1"/>
        <v>3665272</v>
      </c>
      <c r="H18" s="34" t="s">
        <v>42</v>
      </c>
      <c r="I18" s="36" t="s">
        <v>10</v>
      </c>
      <c r="J18" s="37" t="s">
        <v>86</v>
      </c>
      <c r="K18" s="38" t="s">
        <v>87</v>
      </c>
      <c r="L18" s="39">
        <v>43182</v>
      </c>
    </row>
    <row r="19" spans="2:12" ht="25.5" hidden="1" x14ac:dyDescent="0.25">
      <c r="B19" s="32" t="s">
        <v>88</v>
      </c>
      <c r="C19" s="33" t="s">
        <v>89</v>
      </c>
      <c r="D19" s="34" t="s">
        <v>91</v>
      </c>
      <c r="E19" s="35">
        <v>1601180</v>
      </c>
      <c r="F19" s="35">
        <v>813633</v>
      </c>
      <c r="G19" s="35">
        <f>+E19-F19</f>
        <v>787547</v>
      </c>
      <c r="H19" s="34" t="s">
        <v>209</v>
      </c>
      <c r="I19" s="36" t="s">
        <v>10</v>
      </c>
      <c r="J19" s="37" t="s">
        <v>93</v>
      </c>
      <c r="K19" s="38" t="s">
        <v>95</v>
      </c>
      <c r="L19" s="39">
        <v>43182</v>
      </c>
    </row>
    <row r="20" spans="2:12" ht="25.5" hidden="1" x14ac:dyDescent="0.25">
      <c r="B20" s="32" t="s">
        <v>88</v>
      </c>
      <c r="C20" s="33" t="s">
        <v>90</v>
      </c>
      <c r="D20" s="34" t="s">
        <v>92</v>
      </c>
      <c r="E20" s="35">
        <v>2421667</v>
      </c>
      <c r="F20" s="35">
        <v>1145474</v>
      </c>
      <c r="G20" s="35">
        <f t="shared" ref="G20:G55" si="2">+E20-F20</f>
        <v>1276193</v>
      </c>
      <c r="H20" s="34" t="s">
        <v>209</v>
      </c>
      <c r="I20" s="36" t="s">
        <v>10</v>
      </c>
      <c r="J20" s="37" t="s">
        <v>94</v>
      </c>
      <c r="K20" s="38" t="s">
        <v>95</v>
      </c>
      <c r="L20" s="39">
        <v>43182</v>
      </c>
    </row>
    <row r="21" spans="2:12" ht="25.5" hidden="1" x14ac:dyDescent="0.25">
      <c r="B21" s="32" t="s">
        <v>88</v>
      </c>
      <c r="C21" s="33" t="s">
        <v>96</v>
      </c>
      <c r="D21" s="34" t="s">
        <v>97</v>
      </c>
      <c r="E21" s="35">
        <v>10278618</v>
      </c>
      <c r="F21" s="35">
        <v>1948200</v>
      </c>
      <c r="G21" s="35">
        <f t="shared" si="2"/>
        <v>8330418</v>
      </c>
      <c r="H21" s="34" t="s">
        <v>209</v>
      </c>
      <c r="I21" s="36" t="s">
        <v>10</v>
      </c>
      <c r="J21" s="37" t="s">
        <v>108</v>
      </c>
      <c r="K21" s="38" t="s">
        <v>114</v>
      </c>
      <c r="L21" s="39">
        <v>43182</v>
      </c>
    </row>
    <row r="22" spans="2:12" ht="25.5" hidden="1" x14ac:dyDescent="0.25">
      <c r="B22" s="32" t="s">
        <v>88</v>
      </c>
      <c r="C22" s="33" t="s">
        <v>98</v>
      </c>
      <c r="D22" s="34" t="s">
        <v>99</v>
      </c>
      <c r="E22" s="35">
        <v>4472628</v>
      </c>
      <c r="F22" s="35">
        <v>471800</v>
      </c>
      <c r="G22" s="35">
        <f t="shared" si="2"/>
        <v>4000828</v>
      </c>
      <c r="H22" s="34" t="s">
        <v>209</v>
      </c>
      <c r="I22" s="36" t="s">
        <v>10</v>
      </c>
      <c r="J22" s="37" t="s">
        <v>109</v>
      </c>
      <c r="K22" s="38" t="s">
        <v>114</v>
      </c>
      <c r="L22" s="39">
        <v>43182</v>
      </c>
    </row>
    <row r="23" spans="2:12" ht="25.5" hidden="1" x14ac:dyDescent="0.25">
      <c r="B23" s="32" t="s">
        <v>88</v>
      </c>
      <c r="C23" s="33" t="s">
        <v>100</v>
      </c>
      <c r="D23" s="34" t="s">
        <v>101</v>
      </c>
      <c r="E23" s="35">
        <v>6830896</v>
      </c>
      <c r="F23" s="35">
        <v>1451256</v>
      </c>
      <c r="G23" s="35">
        <f t="shared" si="2"/>
        <v>5379640</v>
      </c>
      <c r="H23" s="34" t="s">
        <v>209</v>
      </c>
      <c r="I23" s="36" t="s">
        <v>10</v>
      </c>
      <c r="J23" s="37" t="s">
        <v>110</v>
      </c>
      <c r="K23" s="38" t="s">
        <v>114</v>
      </c>
      <c r="L23" s="39">
        <v>43182</v>
      </c>
    </row>
    <row r="24" spans="2:12" ht="25.5" hidden="1" x14ac:dyDescent="0.25">
      <c r="B24" s="32" t="s">
        <v>88</v>
      </c>
      <c r="C24" s="33" t="s">
        <v>102</v>
      </c>
      <c r="D24" s="34" t="s">
        <v>103</v>
      </c>
      <c r="E24" s="35">
        <v>8761317</v>
      </c>
      <c r="F24" s="35">
        <v>1401800</v>
      </c>
      <c r="G24" s="35">
        <f t="shared" si="2"/>
        <v>7359517</v>
      </c>
      <c r="H24" s="34" t="s">
        <v>209</v>
      </c>
      <c r="I24" s="36" t="s">
        <v>10</v>
      </c>
      <c r="J24" s="37" t="s">
        <v>111</v>
      </c>
      <c r="K24" s="38" t="s">
        <v>114</v>
      </c>
      <c r="L24" s="39">
        <v>43182</v>
      </c>
    </row>
    <row r="25" spans="2:12" ht="25.5" hidden="1" x14ac:dyDescent="0.25">
      <c r="B25" s="32" t="s">
        <v>88</v>
      </c>
      <c r="C25" s="33" t="s">
        <v>104</v>
      </c>
      <c r="D25" s="34" t="s">
        <v>105</v>
      </c>
      <c r="E25" s="35">
        <v>13896790</v>
      </c>
      <c r="F25" s="35">
        <v>5485400</v>
      </c>
      <c r="G25" s="35">
        <f t="shared" si="2"/>
        <v>8411390</v>
      </c>
      <c r="H25" s="34" t="s">
        <v>209</v>
      </c>
      <c r="I25" s="36" t="s">
        <v>10</v>
      </c>
      <c r="J25" s="37" t="s">
        <v>112</v>
      </c>
      <c r="K25" s="38" t="s">
        <v>114</v>
      </c>
      <c r="L25" s="39">
        <v>43182</v>
      </c>
    </row>
    <row r="26" spans="2:12" ht="25.5" hidden="1" x14ac:dyDescent="0.25">
      <c r="B26" s="32" t="s">
        <v>88</v>
      </c>
      <c r="C26" s="33" t="s">
        <v>106</v>
      </c>
      <c r="D26" s="34" t="s">
        <v>107</v>
      </c>
      <c r="E26" s="35">
        <v>10278618</v>
      </c>
      <c r="F26" s="35">
        <v>3791200</v>
      </c>
      <c r="G26" s="35">
        <f t="shared" si="2"/>
        <v>6487418</v>
      </c>
      <c r="H26" s="34" t="s">
        <v>209</v>
      </c>
      <c r="I26" s="36" t="s">
        <v>10</v>
      </c>
      <c r="J26" s="37" t="s">
        <v>113</v>
      </c>
      <c r="K26" s="38" t="s">
        <v>114</v>
      </c>
      <c r="L26" s="39">
        <v>43182</v>
      </c>
    </row>
    <row r="27" spans="2:12" ht="25.5" hidden="1" x14ac:dyDescent="0.25">
      <c r="B27" s="32" t="s">
        <v>88</v>
      </c>
      <c r="C27" s="33" t="s">
        <v>115</v>
      </c>
      <c r="D27" s="34" t="s">
        <v>116</v>
      </c>
      <c r="E27" s="35">
        <v>4627399</v>
      </c>
      <c r="F27" s="35">
        <v>489600</v>
      </c>
      <c r="G27" s="35">
        <f t="shared" si="2"/>
        <v>4137799</v>
      </c>
      <c r="H27" s="34" t="s">
        <v>209</v>
      </c>
      <c r="I27" s="36" t="s">
        <v>117</v>
      </c>
      <c r="J27" s="37" t="s">
        <v>118</v>
      </c>
      <c r="K27" s="38" t="s">
        <v>119</v>
      </c>
      <c r="L27" s="39">
        <v>43182</v>
      </c>
    </row>
    <row r="28" spans="2:12" ht="25.5" hidden="1" x14ac:dyDescent="0.25">
      <c r="B28" s="32" t="s">
        <v>88</v>
      </c>
      <c r="C28" s="33" t="s">
        <v>120</v>
      </c>
      <c r="D28" s="34" t="s">
        <v>121</v>
      </c>
      <c r="E28" s="35">
        <v>7612127</v>
      </c>
      <c r="F28" s="35">
        <v>1530382</v>
      </c>
      <c r="G28" s="35">
        <f t="shared" si="2"/>
        <v>6081745</v>
      </c>
      <c r="H28" s="34" t="s">
        <v>209</v>
      </c>
      <c r="I28" s="36" t="s">
        <v>117</v>
      </c>
      <c r="J28" s="37" t="s">
        <v>122</v>
      </c>
      <c r="K28" s="38" t="s">
        <v>123</v>
      </c>
      <c r="L28" s="39">
        <v>43182</v>
      </c>
    </row>
    <row r="29" spans="2:12" ht="25.5" hidden="1" x14ac:dyDescent="0.25">
      <c r="B29" s="32" t="s">
        <v>88</v>
      </c>
      <c r="C29" s="33" t="s">
        <v>124</v>
      </c>
      <c r="D29" s="34" t="s">
        <v>125</v>
      </c>
      <c r="E29" s="35">
        <v>1450064</v>
      </c>
      <c r="F29" s="35">
        <v>144400</v>
      </c>
      <c r="G29" s="35">
        <f t="shared" si="2"/>
        <v>1305664</v>
      </c>
      <c r="H29" s="34" t="s">
        <v>209</v>
      </c>
      <c r="I29" s="36" t="s">
        <v>10</v>
      </c>
      <c r="J29" s="37" t="s">
        <v>128</v>
      </c>
      <c r="K29" s="38" t="s">
        <v>130</v>
      </c>
      <c r="L29" s="39">
        <v>43182</v>
      </c>
    </row>
    <row r="30" spans="2:12" ht="25.5" hidden="1" x14ac:dyDescent="0.25">
      <c r="B30" s="32" t="s">
        <v>88</v>
      </c>
      <c r="C30" s="33" t="s">
        <v>126</v>
      </c>
      <c r="D30" s="34" t="s">
        <v>127</v>
      </c>
      <c r="E30" s="35">
        <v>2668428</v>
      </c>
      <c r="F30" s="35">
        <v>1330479</v>
      </c>
      <c r="G30" s="35">
        <f t="shared" si="2"/>
        <v>1337949</v>
      </c>
      <c r="H30" s="34" t="s">
        <v>209</v>
      </c>
      <c r="I30" s="36" t="s">
        <v>10</v>
      </c>
      <c r="J30" s="37" t="s">
        <v>129</v>
      </c>
      <c r="K30" s="38" t="s">
        <v>130</v>
      </c>
      <c r="L30" s="39">
        <v>43182</v>
      </c>
    </row>
    <row r="31" spans="2:12" ht="63.75" hidden="1" x14ac:dyDescent="0.25">
      <c r="B31" s="32" t="s">
        <v>88</v>
      </c>
      <c r="C31" s="33" t="s">
        <v>132</v>
      </c>
      <c r="D31" s="34" t="s">
        <v>133</v>
      </c>
      <c r="E31" s="35">
        <v>4521022</v>
      </c>
      <c r="F31" s="35">
        <v>554200</v>
      </c>
      <c r="G31" s="35">
        <f t="shared" si="2"/>
        <v>3966822</v>
      </c>
      <c r="H31" s="34" t="s">
        <v>209</v>
      </c>
      <c r="I31" s="36" t="s">
        <v>10</v>
      </c>
      <c r="J31" s="37" t="s">
        <v>134</v>
      </c>
      <c r="K31" s="38" t="s">
        <v>131</v>
      </c>
      <c r="L31" s="39">
        <v>43182</v>
      </c>
    </row>
    <row r="32" spans="2:12" ht="38.25" hidden="1" x14ac:dyDescent="0.25">
      <c r="B32" s="32" t="s">
        <v>88</v>
      </c>
      <c r="C32" s="33" t="s">
        <v>136</v>
      </c>
      <c r="D32" s="34" t="s">
        <v>137</v>
      </c>
      <c r="E32" s="35">
        <v>2620106</v>
      </c>
      <c r="F32" s="35">
        <v>890782</v>
      </c>
      <c r="G32" s="35">
        <f t="shared" si="2"/>
        <v>1729324</v>
      </c>
      <c r="H32" s="34" t="s">
        <v>209</v>
      </c>
      <c r="I32" s="36" t="s">
        <v>10</v>
      </c>
      <c r="J32" s="37" t="s">
        <v>138</v>
      </c>
      <c r="K32" s="38" t="s">
        <v>135</v>
      </c>
      <c r="L32" s="39">
        <v>43182</v>
      </c>
    </row>
    <row r="33" spans="2:12" ht="25.5" hidden="1" x14ac:dyDescent="0.25">
      <c r="B33" s="32" t="s">
        <v>88</v>
      </c>
      <c r="C33" s="33" t="s">
        <v>139</v>
      </c>
      <c r="D33" s="34" t="s">
        <v>140</v>
      </c>
      <c r="E33" s="35">
        <v>5177949</v>
      </c>
      <c r="F33" s="35">
        <v>2451892</v>
      </c>
      <c r="G33" s="35">
        <f t="shared" si="2"/>
        <v>2726057</v>
      </c>
      <c r="H33" s="34" t="s">
        <v>209</v>
      </c>
      <c r="I33" s="36" t="s">
        <v>10</v>
      </c>
      <c r="J33" s="37" t="s">
        <v>153</v>
      </c>
      <c r="K33" s="38" t="s">
        <v>49</v>
      </c>
      <c r="L33" s="39">
        <v>43182</v>
      </c>
    </row>
    <row r="34" spans="2:12" ht="25.5" hidden="1" x14ac:dyDescent="0.25">
      <c r="B34" s="32" t="s">
        <v>88</v>
      </c>
      <c r="C34" s="33" t="s">
        <v>141</v>
      </c>
      <c r="D34" s="34" t="s">
        <v>142</v>
      </c>
      <c r="E34" s="35">
        <v>2352477</v>
      </c>
      <c r="F34" s="35">
        <v>506898</v>
      </c>
      <c r="G34" s="35">
        <f t="shared" si="2"/>
        <v>1845579</v>
      </c>
      <c r="H34" s="34" t="s">
        <v>209</v>
      </c>
      <c r="I34" s="36" t="s">
        <v>10</v>
      </c>
      <c r="J34" s="37" t="s">
        <v>154</v>
      </c>
      <c r="K34" s="38" t="s">
        <v>49</v>
      </c>
      <c r="L34" s="39">
        <v>43182</v>
      </c>
    </row>
    <row r="35" spans="2:12" ht="25.5" hidden="1" x14ac:dyDescent="0.25">
      <c r="B35" s="32" t="s">
        <v>88</v>
      </c>
      <c r="C35" s="33" t="s">
        <v>143</v>
      </c>
      <c r="D35" s="34" t="s">
        <v>144</v>
      </c>
      <c r="E35" s="35">
        <v>6919037</v>
      </c>
      <c r="F35" s="35">
        <v>3671056</v>
      </c>
      <c r="G35" s="35">
        <f t="shared" si="2"/>
        <v>3247981</v>
      </c>
      <c r="H35" s="34" t="s">
        <v>209</v>
      </c>
      <c r="I35" s="36" t="s">
        <v>10</v>
      </c>
      <c r="J35" s="37" t="s">
        <v>155</v>
      </c>
      <c r="K35" s="38" t="s">
        <v>49</v>
      </c>
      <c r="L35" s="39">
        <v>43182</v>
      </c>
    </row>
    <row r="36" spans="2:12" ht="25.5" x14ac:dyDescent="0.25">
      <c r="B36" s="32" t="s">
        <v>88</v>
      </c>
      <c r="C36" s="33" t="s">
        <v>145</v>
      </c>
      <c r="D36" s="34" t="s">
        <v>146</v>
      </c>
      <c r="E36" s="35">
        <v>2620106</v>
      </c>
      <c r="F36" s="35">
        <v>796081</v>
      </c>
      <c r="G36" s="35">
        <f t="shared" si="2"/>
        <v>1824025</v>
      </c>
      <c r="H36" s="34" t="s">
        <v>209</v>
      </c>
      <c r="I36" s="36" t="s">
        <v>10</v>
      </c>
      <c r="J36" s="37" t="s">
        <v>156</v>
      </c>
      <c r="K36" s="38" t="s">
        <v>49</v>
      </c>
      <c r="L36" s="39">
        <v>45008</v>
      </c>
    </row>
    <row r="37" spans="2:12" ht="25.5" hidden="1" x14ac:dyDescent="0.25">
      <c r="B37" s="32" t="s">
        <v>88</v>
      </c>
      <c r="C37" s="33" t="s">
        <v>147</v>
      </c>
      <c r="D37" s="34" t="s">
        <v>148</v>
      </c>
      <c r="E37" s="35">
        <v>2513921</v>
      </c>
      <c r="F37" s="35">
        <v>730013</v>
      </c>
      <c r="G37" s="35">
        <f t="shared" si="2"/>
        <v>1783908</v>
      </c>
      <c r="H37" s="34" t="s">
        <v>209</v>
      </c>
      <c r="I37" s="36" t="s">
        <v>10</v>
      </c>
      <c r="J37" s="37" t="s">
        <v>157</v>
      </c>
      <c r="K37" s="38" t="s">
        <v>49</v>
      </c>
      <c r="L37" s="39">
        <v>43182</v>
      </c>
    </row>
    <row r="38" spans="2:12" ht="25.5" hidden="1" x14ac:dyDescent="0.25">
      <c r="B38" s="32" t="s">
        <v>88</v>
      </c>
      <c r="C38" s="33" t="s">
        <v>149</v>
      </c>
      <c r="D38" s="34" t="s">
        <v>150</v>
      </c>
      <c r="E38" s="35">
        <v>5212473</v>
      </c>
      <c r="F38" s="35">
        <v>1606466</v>
      </c>
      <c r="G38" s="35">
        <f t="shared" si="2"/>
        <v>3606007</v>
      </c>
      <c r="H38" s="34" t="s">
        <v>209</v>
      </c>
      <c r="I38" s="36" t="s">
        <v>10</v>
      </c>
      <c r="J38" s="37" t="s">
        <v>158</v>
      </c>
      <c r="K38" s="38" t="s">
        <v>49</v>
      </c>
      <c r="L38" s="39">
        <v>43182</v>
      </c>
    </row>
    <row r="39" spans="2:12" ht="25.5" hidden="1" x14ac:dyDescent="0.25">
      <c r="B39" s="32" t="s">
        <v>88</v>
      </c>
      <c r="C39" s="33" t="s">
        <v>151</v>
      </c>
      <c r="D39" s="34" t="s">
        <v>152</v>
      </c>
      <c r="E39" s="35">
        <v>16804845</v>
      </c>
      <c r="F39" s="35">
        <v>6316600</v>
      </c>
      <c r="G39" s="35">
        <f t="shared" si="2"/>
        <v>10488245</v>
      </c>
      <c r="H39" s="34" t="s">
        <v>209</v>
      </c>
      <c r="I39" s="36" t="s">
        <v>10</v>
      </c>
      <c r="J39" s="37" t="s">
        <v>159</v>
      </c>
      <c r="K39" s="38" t="s">
        <v>49</v>
      </c>
      <c r="L39" s="39">
        <v>43182</v>
      </c>
    </row>
    <row r="40" spans="2:12" ht="25.5" hidden="1" x14ac:dyDescent="0.25">
      <c r="B40" s="32" t="s">
        <v>88</v>
      </c>
      <c r="C40" s="33" t="s">
        <v>160</v>
      </c>
      <c r="D40" s="34" t="s">
        <v>161</v>
      </c>
      <c r="E40" s="35">
        <v>6443473</v>
      </c>
      <c r="F40" s="35">
        <v>1866316</v>
      </c>
      <c r="G40" s="35">
        <f t="shared" si="2"/>
        <v>4577157</v>
      </c>
      <c r="H40" s="34" t="s">
        <v>209</v>
      </c>
      <c r="I40" s="36" t="s">
        <v>10</v>
      </c>
      <c r="J40" s="37" t="s">
        <v>188</v>
      </c>
      <c r="K40" s="38" t="s">
        <v>49</v>
      </c>
      <c r="L40" s="39">
        <v>43182</v>
      </c>
    </row>
    <row r="41" spans="2:12" ht="25.5" hidden="1" x14ac:dyDescent="0.25">
      <c r="B41" s="32" t="s">
        <v>88</v>
      </c>
      <c r="C41" s="33" t="s">
        <v>162</v>
      </c>
      <c r="D41" s="34" t="s">
        <v>163</v>
      </c>
      <c r="E41" s="35">
        <v>2513921</v>
      </c>
      <c r="F41" s="35">
        <v>1184335</v>
      </c>
      <c r="G41" s="35">
        <f t="shared" si="2"/>
        <v>1329586</v>
      </c>
      <c r="H41" s="34" t="s">
        <v>209</v>
      </c>
      <c r="I41" s="36" t="s">
        <v>10</v>
      </c>
      <c r="J41" s="37" t="s">
        <v>189</v>
      </c>
      <c r="K41" s="38" t="s">
        <v>49</v>
      </c>
      <c r="L41" s="39">
        <v>43182</v>
      </c>
    </row>
    <row r="42" spans="2:12" ht="25.5" hidden="1" x14ac:dyDescent="0.25">
      <c r="B42" s="32" t="s">
        <v>88</v>
      </c>
      <c r="C42" s="33" t="s">
        <v>164</v>
      </c>
      <c r="D42" s="34" t="s">
        <v>165</v>
      </c>
      <c r="E42" s="35">
        <v>5549186</v>
      </c>
      <c r="F42" s="35">
        <v>620600</v>
      </c>
      <c r="G42" s="35">
        <f t="shared" si="2"/>
        <v>4928586</v>
      </c>
      <c r="H42" s="34" t="s">
        <v>209</v>
      </c>
      <c r="I42" s="36" t="s">
        <v>10</v>
      </c>
      <c r="J42" s="37" t="s">
        <v>190</v>
      </c>
      <c r="K42" s="38" t="s">
        <v>49</v>
      </c>
      <c r="L42" s="39">
        <v>43182</v>
      </c>
    </row>
    <row r="43" spans="2:12" ht="25.5" hidden="1" x14ac:dyDescent="0.25">
      <c r="B43" s="32" t="s">
        <v>88</v>
      </c>
      <c r="C43" s="33" t="s">
        <v>166</v>
      </c>
      <c r="D43" s="34" t="s">
        <v>167</v>
      </c>
      <c r="E43" s="35">
        <v>7009053</v>
      </c>
      <c r="F43" s="35">
        <v>2569400</v>
      </c>
      <c r="G43" s="35">
        <f t="shared" si="2"/>
        <v>4439653</v>
      </c>
      <c r="H43" s="34" t="s">
        <v>209</v>
      </c>
      <c r="I43" s="36" t="s">
        <v>10</v>
      </c>
      <c r="J43" s="37" t="s">
        <v>191</v>
      </c>
      <c r="K43" s="38" t="s">
        <v>49</v>
      </c>
      <c r="L43" s="39">
        <v>43182</v>
      </c>
    </row>
    <row r="44" spans="2:12" ht="25.5" hidden="1" x14ac:dyDescent="0.25">
      <c r="B44" s="32" t="s">
        <v>88</v>
      </c>
      <c r="C44" s="33" t="s">
        <v>168</v>
      </c>
      <c r="D44" s="34" t="s">
        <v>169</v>
      </c>
      <c r="E44" s="35">
        <v>2070793</v>
      </c>
      <c r="F44" s="35">
        <v>620429</v>
      </c>
      <c r="G44" s="35">
        <f t="shared" si="2"/>
        <v>1450364</v>
      </c>
      <c r="H44" s="34" t="s">
        <v>209</v>
      </c>
      <c r="I44" s="36" t="s">
        <v>10</v>
      </c>
      <c r="J44" s="37" t="s">
        <v>192</v>
      </c>
      <c r="K44" s="38" t="s">
        <v>49</v>
      </c>
      <c r="L44" s="39">
        <v>43182</v>
      </c>
    </row>
    <row r="45" spans="2:12" ht="25.5" hidden="1" x14ac:dyDescent="0.25">
      <c r="B45" s="32" t="s">
        <v>88</v>
      </c>
      <c r="C45" s="33" t="s">
        <v>170</v>
      </c>
      <c r="D45" s="34" t="s">
        <v>171</v>
      </c>
      <c r="E45" s="35">
        <v>11454564</v>
      </c>
      <c r="F45" s="35">
        <v>2277000</v>
      </c>
      <c r="G45" s="35">
        <f t="shared" si="2"/>
        <v>9177564</v>
      </c>
      <c r="H45" s="34" t="s">
        <v>209</v>
      </c>
      <c r="I45" s="36" t="s">
        <v>10</v>
      </c>
      <c r="J45" s="37" t="s">
        <v>193</v>
      </c>
      <c r="K45" s="38" t="s">
        <v>49</v>
      </c>
      <c r="L45" s="39">
        <v>43182</v>
      </c>
    </row>
    <row r="46" spans="2:12" ht="25.5" hidden="1" x14ac:dyDescent="0.25">
      <c r="B46" s="32" t="s">
        <v>88</v>
      </c>
      <c r="C46" s="33" t="s">
        <v>172</v>
      </c>
      <c r="D46" s="34" t="s">
        <v>173</v>
      </c>
      <c r="E46" s="35">
        <v>14776755</v>
      </c>
      <c r="F46" s="35">
        <v>4564700</v>
      </c>
      <c r="G46" s="35">
        <f t="shared" si="2"/>
        <v>10212055</v>
      </c>
      <c r="H46" s="34" t="s">
        <v>209</v>
      </c>
      <c r="I46" s="36" t="s">
        <v>10</v>
      </c>
      <c r="J46" s="37" t="s">
        <v>194</v>
      </c>
      <c r="K46" s="38" t="s">
        <v>49</v>
      </c>
      <c r="L46" s="39">
        <v>43182</v>
      </c>
    </row>
    <row r="47" spans="2:12" ht="25.5" hidden="1" x14ac:dyDescent="0.25">
      <c r="B47" s="32" t="s">
        <v>88</v>
      </c>
      <c r="C47" s="33" t="s">
        <v>174</v>
      </c>
      <c r="D47" s="34" t="s">
        <v>175</v>
      </c>
      <c r="E47" s="35">
        <v>5425227</v>
      </c>
      <c r="F47" s="35">
        <v>595600</v>
      </c>
      <c r="G47" s="35">
        <f t="shared" si="2"/>
        <v>4829627</v>
      </c>
      <c r="H47" s="34" t="s">
        <v>209</v>
      </c>
      <c r="I47" s="36" t="s">
        <v>10</v>
      </c>
      <c r="J47" s="37" t="s">
        <v>195</v>
      </c>
      <c r="K47" s="38" t="s">
        <v>49</v>
      </c>
      <c r="L47" s="39">
        <v>43182</v>
      </c>
    </row>
    <row r="48" spans="2:12" ht="25.5" hidden="1" x14ac:dyDescent="0.25">
      <c r="B48" s="32" t="s">
        <v>88</v>
      </c>
      <c r="C48" s="33" t="s">
        <v>176</v>
      </c>
      <c r="D48" s="34" t="s">
        <v>177</v>
      </c>
      <c r="E48" s="35">
        <v>2131699</v>
      </c>
      <c r="F48" s="35">
        <v>167400</v>
      </c>
      <c r="G48" s="35">
        <f t="shared" si="2"/>
        <v>1964299</v>
      </c>
      <c r="H48" s="34" t="s">
        <v>209</v>
      </c>
      <c r="I48" s="36" t="s">
        <v>10</v>
      </c>
      <c r="J48" s="37" t="s">
        <v>196</v>
      </c>
      <c r="K48" s="38" t="s">
        <v>49</v>
      </c>
      <c r="L48" s="39">
        <v>43182</v>
      </c>
    </row>
    <row r="49" spans="2:12" ht="25.5" hidden="1" x14ac:dyDescent="0.25">
      <c r="B49" s="32" t="s">
        <v>88</v>
      </c>
      <c r="C49" s="33" t="s">
        <v>178</v>
      </c>
      <c r="D49" s="34" t="s">
        <v>179</v>
      </c>
      <c r="E49" s="35">
        <v>8276992</v>
      </c>
      <c r="F49" s="35">
        <v>2101088</v>
      </c>
      <c r="G49" s="35">
        <f t="shared" si="2"/>
        <v>6175904</v>
      </c>
      <c r="H49" s="34" t="s">
        <v>209</v>
      </c>
      <c r="I49" s="36" t="s">
        <v>10</v>
      </c>
      <c r="J49" s="37" t="s">
        <v>197</v>
      </c>
      <c r="K49" s="38" t="s">
        <v>49</v>
      </c>
      <c r="L49" s="39">
        <v>43182</v>
      </c>
    </row>
    <row r="50" spans="2:12" ht="25.5" hidden="1" x14ac:dyDescent="0.25">
      <c r="B50" s="32" t="s">
        <v>88</v>
      </c>
      <c r="C50" s="33" t="s">
        <v>180</v>
      </c>
      <c r="D50" s="34" t="s">
        <v>181</v>
      </c>
      <c r="E50" s="35">
        <v>8493384</v>
      </c>
      <c r="F50" s="35">
        <v>4021796</v>
      </c>
      <c r="G50" s="35">
        <f t="shared" si="2"/>
        <v>4471588</v>
      </c>
      <c r="H50" s="34" t="s">
        <v>209</v>
      </c>
      <c r="I50" s="36" t="s">
        <v>10</v>
      </c>
      <c r="J50" s="37" t="s">
        <v>198</v>
      </c>
      <c r="K50" s="38" t="s">
        <v>49</v>
      </c>
      <c r="L50" s="39">
        <v>43182</v>
      </c>
    </row>
    <row r="51" spans="2:12" ht="25.5" hidden="1" x14ac:dyDescent="0.25">
      <c r="B51" s="32" t="s">
        <v>88</v>
      </c>
      <c r="C51" s="33" t="s">
        <v>182</v>
      </c>
      <c r="D51" s="34" t="s">
        <v>183</v>
      </c>
      <c r="E51" s="35">
        <v>2032330</v>
      </c>
      <c r="F51" s="35">
        <v>933452</v>
      </c>
      <c r="G51" s="35">
        <f t="shared" si="2"/>
        <v>1098878</v>
      </c>
      <c r="H51" s="34" t="s">
        <v>209</v>
      </c>
      <c r="I51" s="36" t="s">
        <v>10</v>
      </c>
      <c r="J51" s="37" t="s">
        <v>199</v>
      </c>
      <c r="K51" s="38" t="s">
        <v>49</v>
      </c>
      <c r="L51" s="39">
        <v>43182</v>
      </c>
    </row>
    <row r="52" spans="2:12" ht="25.5" hidden="1" x14ac:dyDescent="0.25">
      <c r="B52" s="32" t="s">
        <v>88</v>
      </c>
      <c r="C52" s="33" t="s">
        <v>184</v>
      </c>
      <c r="D52" s="34" t="s">
        <v>185</v>
      </c>
      <c r="E52" s="35">
        <v>5826645</v>
      </c>
      <c r="F52" s="35">
        <v>2584342</v>
      </c>
      <c r="G52" s="35">
        <f t="shared" si="2"/>
        <v>3242303</v>
      </c>
      <c r="H52" s="34" t="s">
        <v>209</v>
      </c>
      <c r="I52" s="36" t="s">
        <v>10</v>
      </c>
      <c r="J52" s="37" t="s">
        <v>200</v>
      </c>
      <c r="K52" s="38" t="s">
        <v>49</v>
      </c>
      <c r="L52" s="39">
        <v>43182</v>
      </c>
    </row>
    <row r="53" spans="2:12" ht="25.5" hidden="1" x14ac:dyDescent="0.25">
      <c r="B53" s="32" t="s">
        <v>88</v>
      </c>
      <c r="C53" s="33" t="s">
        <v>186</v>
      </c>
      <c r="D53" s="34" t="s">
        <v>187</v>
      </c>
      <c r="E53" s="35">
        <v>10278618</v>
      </c>
      <c r="F53" s="35">
        <v>1828200</v>
      </c>
      <c r="G53" s="35">
        <f t="shared" si="2"/>
        <v>8450418</v>
      </c>
      <c r="H53" s="34" t="s">
        <v>209</v>
      </c>
      <c r="I53" s="36" t="s">
        <v>10</v>
      </c>
      <c r="J53" s="37" t="s">
        <v>201</v>
      </c>
      <c r="K53" s="38" t="s">
        <v>49</v>
      </c>
      <c r="L53" s="39">
        <v>43182</v>
      </c>
    </row>
    <row r="54" spans="2:12" ht="25.5" hidden="1" x14ac:dyDescent="0.25">
      <c r="B54" s="32" t="s">
        <v>88</v>
      </c>
      <c r="C54" s="33" t="s">
        <v>202</v>
      </c>
      <c r="D54" s="34" t="s">
        <v>203</v>
      </c>
      <c r="E54" s="35">
        <v>1495840</v>
      </c>
      <c r="F54" s="35">
        <v>158200</v>
      </c>
      <c r="G54" s="35">
        <f t="shared" si="2"/>
        <v>1337640</v>
      </c>
      <c r="H54" s="34" t="s">
        <v>209</v>
      </c>
      <c r="I54" s="36" t="s">
        <v>117</v>
      </c>
      <c r="J54" s="37" t="s">
        <v>204</v>
      </c>
      <c r="K54" s="38" t="s">
        <v>49</v>
      </c>
      <c r="L54" s="39">
        <v>43182</v>
      </c>
    </row>
    <row r="55" spans="2:12" ht="25.5" hidden="1" x14ac:dyDescent="0.25">
      <c r="B55" s="32" t="s">
        <v>88</v>
      </c>
      <c r="C55" s="33" t="s">
        <v>205</v>
      </c>
      <c r="D55" s="34" t="s">
        <v>206</v>
      </c>
      <c r="E55" s="35">
        <v>4472628</v>
      </c>
      <c r="F55" s="35">
        <v>804683</v>
      </c>
      <c r="G55" s="35">
        <f t="shared" si="2"/>
        <v>3667945</v>
      </c>
      <c r="H55" s="34" t="s">
        <v>209</v>
      </c>
      <c r="I55" s="36" t="s">
        <v>10</v>
      </c>
      <c r="J55" s="37" t="s">
        <v>207</v>
      </c>
      <c r="K55" s="38" t="s">
        <v>208</v>
      </c>
      <c r="L55" s="39">
        <v>43182</v>
      </c>
    </row>
  </sheetData>
  <autoFilter ref="A3:L55">
    <filterColumn colId="3">
      <filters>
        <filter val="GUEVARA RODRIGUEZ ABDONINA"/>
      </filters>
    </filterColumn>
  </autoFilter>
  <dataValidations count="3">
    <dataValidation type="list" allowBlank="1" showInputMessage="1" showErrorMessage="1" sqref="H4:H9">
      <formula1>$B$201:$B$204</formula1>
    </dataValidation>
    <dataValidation type="list" allowBlank="1" showInputMessage="1" showErrorMessage="1" sqref="H10:H18">
      <formula1>$B$207:$B$210</formula1>
    </dataValidation>
    <dataValidation type="list" allowBlank="1" showInputMessage="1" showErrorMessage="1" sqref="H19:H55">
      <formula1>$B$235:$B$239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17"/>
  <sheetViews>
    <sheetView zoomScale="145" zoomScaleNormal="145" workbookViewId="0"/>
  </sheetViews>
  <sheetFormatPr baseColWidth="10" defaultRowHeight="15" x14ac:dyDescent="0.25"/>
  <cols>
    <col min="1" max="1" width="44.140625" customWidth="1"/>
    <col min="2" max="3" width="12.5703125" style="1" customWidth="1"/>
    <col min="4" max="4" width="18.28515625" style="1" customWidth="1"/>
    <col min="5" max="5" width="11.42578125" style="1"/>
    <col min="6" max="6" width="12.140625" style="1" bestFit="1" customWidth="1"/>
    <col min="7" max="7" width="11.42578125" style="1"/>
  </cols>
  <sheetData>
    <row r="4" spans="1:7" ht="15.75" thickBot="1" x14ac:dyDescent="0.3"/>
    <row r="5" spans="1:7" x14ac:dyDescent="0.25">
      <c r="A5" s="22" t="s">
        <v>23</v>
      </c>
      <c r="B5" s="23" t="s">
        <v>19</v>
      </c>
      <c r="C5" s="23" t="s">
        <v>20</v>
      </c>
      <c r="D5" s="24" t="s">
        <v>21</v>
      </c>
    </row>
    <row r="6" spans="1:7" x14ac:dyDescent="0.25">
      <c r="A6" s="25" t="s">
        <v>17</v>
      </c>
      <c r="B6" s="2">
        <v>3848762</v>
      </c>
      <c r="C6" s="2"/>
      <c r="D6" s="26">
        <f>+B6</f>
        <v>3848762</v>
      </c>
    </row>
    <row r="7" spans="1:7" x14ac:dyDescent="0.25">
      <c r="A7" s="25" t="s">
        <v>18</v>
      </c>
      <c r="B7" s="2">
        <v>3674630</v>
      </c>
      <c r="C7" s="2"/>
      <c r="D7" s="26">
        <f>+D6+B7-C7</f>
        <v>7523392</v>
      </c>
      <c r="F7" s="1">
        <v>7520213</v>
      </c>
      <c r="G7" s="1">
        <f>+D7-F7</f>
        <v>3179</v>
      </c>
    </row>
    <row r="8" spans="1:7" x14ac:dyDescent="0.25">
      <c r="A8" s="25" t="s">
        <v>22</v>
      </c>
      <c r="B8" s="2"/>
      <c r="C8" s="2">
        <v>3200000</v>
      </c>
      <c r="D8" s="26">
        <f t="shared" ref="D8:D12" si="0">+D7+B8-C8</f>
        <v>4323392</v>
      </c>
      <c r="F8" s="1">
        <v>3200000</v>
      </c>
    </row>
    <row r="9" spans="1:7" ht="30" x14ac:dyDescent="0.25">
      <c r="A9" s="25" t="s">
        <v>26</v>
      </c>
      <c r="B9" s="2">
        <v>3836128</v>
      </c>
      <c r="C9" s="2"/>
      <c r="D9" s="26">
        <f t="shared" si="0"/>
        <v>8159520</v>
      </c>
    </row>
    <row r="10" spans="1:7" ht="30" x14ac:dyDescent="0.25">
      <c r="A10" s="25" t="s">
        <v>24</v>
      </c>
      <c r="B10" s="2"/>
      <c r="C10" s="2">
        <v>3665272</v>
      </c>
      <c r="D10" s="26">
        <f t="shared" si="0"/>
        <v>4494248</v>
      </c>
      <c r="F10" s="1">
        <f>+B9-C10</f>
        <v>170856</v>
      </c>
    </row>
    <row r="11" spans="1:7" ht="30" x14ac:dyDescent="0.25">
      <c r="A11" s="25" t="s">
        <v>27</v>
      </c>
      <c r="B11" s="2">
        <f>2708412+2712592</f>
        <v>5421004</v>
      </c>
      <c r="C11" s="2"/>
      <c r="D11" s="26">
        <f t="shared" si="0"/>
        <v>9915252</v>
      </c>
    </row>
    <row r="12" spans="1:7" ht="30" x14ac:dyDescent="0.25">
      <c r="A12" s="25" t="s">
        <v>25</v>
      </c>
      <c r="B12" s="2"/>
      <c r="C12" s="2">
        <v>5424183</v>
      </c>
      <c r="D12" s="26">
        <f t="shared" si="0"/>
        <v>4491069</v>
      </c>
      <c r="F12" s="1">
        <f>+B11-C12</f>
        <v>-3179</v>
      </c>
    </row>
    <row r="13" spans="1:7" ht="15.75" thickBot="1" x14ac:dyDescent="0.3">
      <c r="A13" s="27" t="s">
        <v>28</v>
      </c>
      <c r="B13" s="28"/>
      <c r="C13" s="28"/>
      <c r="D13" s="29">
        <f>+D12</f>
        <v>4491069</v>
      </c>
      <c r="F13" s="1">
        <f>SUM(F12)</f>
        <v>-3179</v>
      </c>
    </row>
    <row r="16" spans="1:7" x14ac:dyDescent="0.25">
      <c r="A16" t="s">
        <v>29</v>
      </c>
      <c r="B16" s="1">
        <v>3200000</v>
      </c>
      <c r="D16" s="1">
        <f>+D13+B16-C16</f>
        <v>7691069</v>
      </c>
    </row>
    <row r="17" spans="1:4" x14ac:dyDescent="0.25">
      <c r="A17" t="s">
        <v>30</v>
      </c>
      <c r="C17" s="1">
        <v>170856</v>
      </c>
      <c r="D17" s="21">
        <f>+D16+B17-C17</f>
        <v>7520213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20180323</vt:lpstr>
      <vt:lpstr>Consolidado</vt:lpstr>
      <vt:lpstr>Hoja2</vt:lpstr>
      <vt:lpstr>'20180323'!Área_de_impresión</vt:lpstr>
      <vt:lpstr>'20180323'!Títulos_a_imprimir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Ortega Pacanchique</dc:creator>
  <cp:lastModifiedBy>JUAN PEDRO GUTIERREZ FUQUENE</cp:lastModifiedBy>
  <cp:lastPrinted>2018-09-25T18:52:54Z</cp:lastPrinted>
  <dcterms:created xsi:type="dcterms:W3CDTF">2018-03-12T12:38:07Z</dcterms:created>
  <dcterms:modified xsi:type="dcterms:W3CDTF">2024-01-16T15:28:45Z</dcterms:modified>
</cp:coreProperties>
</file>